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Баланс энергии" sheetId="1" r:id="rId1"/>
    <sheet name="Баланс мощности" sheetId="2" r:id="rId2"/>
  </sheets>
  <externalReferences>
    <externalReference r:id="rId5"/>
    <externalReference r:id="rId6"/>
    <externalReference r:id="rId7"/>
  </externalReferences>
  <definedNames>
    <definedName name="P1_SCOPE_PROT1" hidden="1">'Баланс энергии'!#REF!,'Баланс энергии'!#REF!,'Баланс энергии'!#REF!,'Баланс энергии'!$J$11,'Баланс энергии'!$L$11:$L$12</definedName>
    <definedName name="P1_SCOPE_PROT13" hidden="1">'[1]УПХ'!$A$12:$A$15,'[1]УПХ'!$A$21:$A$21,'[1]УПХ'!#REF!,'[1]УПХ'!#REF!,'[1]УПХ'!$A$38:$A$38,'[1]УПХ'!$C$38:$C$38,'[1]УПХ'!$E$38:$F$38,'[1]УПХ'!#REF!</definedName>
    <definedName name="P1_SCOPE_PROT14" hidden="1">'[1]УНПХ'!$C$50:$C$51,'[1]УНПХ'!$A$50:$A$51,'[1]УНПХ'!$A$46:$A$47,'[1]УНПХ'!$C$46:$C$47,'[1]УНПХ'!$E$46:$F$47,'[1]УНПХ'!$E$41:$F$43,'[1]УНПХ'!$C$41:$C$43,'[1]УНПХ'!$D$49</definedName>
    <definedName name="P1_SCOPE_PROT16" hidden="1">'[1]Транспортн'!$A$13:$D$18,'[1]Транспортн'!#REF!,'[1]Транспортн'!$F$13:$F$18,'[1]Транспортн'!#REF!,'[1]Транспортн'!#REF!,'[1]Транспортн'!$I$13:$I$18</definedName>
    <definedName name="P1_SCOPE_PROT2" hidden="1">'Баланс мощности'!#REF!,'Баланс мощности'!#REF!,'Баланс мощности'!#REF!,'Баланс мощности'!#REF!,'Баланс мощности'!$E$11</definedName>
    <definedName name="P1_SCOPE_PROT22" hidden="1">'[1]Страхов'!$A$19:$A$21,'[1]Страхов'!$A$15:$A$16,'[1]Страхов'!$A$11:$A$12,'[1]Страхов'!$A$7:$A$8,'[1]Страхов'!$C$7:$C$8,'[1]Страхов'!$E$7:$F$8,'[1]Страхов'!$C$11:$C$12</definedName>
    <definedName name="P1_SCOPE_PROT27" hidden="1">'[1] КВЛ 2019'!$C$34,'[1] КВЛ 2019'!$B$32:$B$35,'[1] КВЛ 2019'!$A$30:$B$30,'[1] КВЛ 2019'!$D$8:$H$8,'[1] КВЛ 2019'!$A$8:$B$8,'[1] КВЛ 2019'!$A$11:$B$12</definedName>
    <definedName name="P1_SCOPE_PROT34" hidden="1">'[1]НВВ общая'!$H$42:$P$42,'[1]НВВ общая'!$H$34:$P$39,'[1]НВВ общая'!$H$29:$P$32,'[1]НВВ общая'!$H$17:$P$26,'[1]НВВ общая'!$H$14:$P$15,'[1]НВВ общая'!$H$8:$P$12</definedName>
    <definedName name="P1_SCOPE_PROT5" hidden="1">'[1]амортизация по уровням напряжен'!$I$19:$I$22,'[1]амортизация по уровням напряжен'!$I$14:$I$17,'[1]амортизация по уровням напряжен'!$D$14:$F$17</definedName>
    <definedName name="P1_SCOPE_PROT8" hidden="1">'[1]П.1.16. оплата труда ОПР'!$E$36:$E$37,'[1]П.1.16. оплата труда ОПР'!$D$35,'[1]П.1.16. оплата труда ОПР'!$F$35:$G$35,'[1]П.1.16. оплата труда ОПР'!$F$33:$G$33</definedName>
    <definedName name="P2_SCOPE_PROT1" hidden="1">'Баланс энергии'!$O$11,'Баланс энергии'!$Q$11:$Q$12,'Баланс энергии'!$Y$11,'Баланс энергии'!$AA$11:$AA$12,'Баланс энергии'!$X$14:$AA$17</definedName>
    <definedName name="P2_SCOPE_PROT13" hidden="1">'[1]УПХ'!#REF!,'[1]УПХ'!#REF!,'[1]УПХ'!#REF!,'[1]УПХ'!$E$21:$F$21,'[1]УПХ'!$C$21:$C$21,'[1]УПХ'!$C$12:$C$15,'[1]УПХ'!$E$12:$F$15,'[1]УПХ'!$E$7:$F$9</definedName>
    <definedName name="P2_SCOPE_PROT14" hidden="1">'[1]УНПХ'!$B$49,'[1]УНПХ'!$A$41:$A$43,'[1]УНПХ'!$A$37:$A$38,'[1]УНПХ'!$C$37:$C$38,'[1]УНПХ'!$E$37:$F$38,'[1]УНПХ'!$E$32:$F$34,'[1]УНПХ'!$C$32:$C$34,'[1]УНПХ'!$A$32:$A$34</definedName>
    <definedName name="P2_SCOPE_PROT2" hidden="1">'Баланс мощности'!$G$11:$G$12,'Баланс мощности'!$D$14:$G$17,'Баланс мощности'!$D$20:$G$20,'Баланс мощности'!$D$22:$G$24,'Баланс мощности'!$J$11</definedName>
    <definedName name="P2_SCOPE_PROT22" hidden="1">'[1]Страхов'!$E$11:$F$12,'[1]Страхов'!$C$15:$C$16,'[1]Страхов'!$E$15:$F$16,'[1]Страхов'!$C$19:$C$21,'[1]Страхов'!$E$19:$F$21,'[1]Страхов'!$C$24:$C$26</definedName>
    <definedName name="P2_SCOPE_PROT27" hidden="1">'[1] КВЛ 2019'!$D$11:$H$12,'[1] КВЛ 2019'!$A$15:$B$15,'[1] КВЛ 2019'!$A$18:$B$19,'[1] КВЛ 2019'!$A$22:$B$22,'[1] КВЛ 2019'!$A$25:$B$27,'[1] КВЛ 2019'!$D$15:$H$15</definedName>
    <definedName name="P2_SCOPE_PROT5" hidden="1">'[1]амортизация по уровням напряжен'!$D$9:$F$12,'[1]амортизация по уровням напряжен'!$I$9:$I$12,'[1]амортизация по уровням напряжен'!$D$19:$F$22</definedName>
    <definedName name="P2_SCOPE_PROT8" hidden="1">'[1]П.1.16. оплата труда ОПР'!$D$33,'[1]П.1.16. оплата труда ОПР'!#REF!,'[1]П.1.16. оплата труда ОПР'!#REF!,'[1]П.1.16. оплата труда ОПР'!$F$29</definedName>
    <definedName name="P3_SCOPE_PROT1" hidden="1">'Баланс энергии'!$X$19:$AA$20,'Баланс энергии'!$X$22:$AA$24,'Баланс энергии'!$N$22:$Q$24,'Баланс энергии'!$N$19:$Q$20,'Баланс энергии'!$N$14:$Q$17</definedName>
    <definedName name="P3_SCOPE_PROT14" hidden="1">'[1]УНПХ'!#REF!,'[1]УНПХ'!#REF!,'[1]УНПХ'!#REF!,'[1]УНПХ'!$D$26,'[1]УНПХ'!$B$26,'[1]УНПХ'!#REF!,'[1]УНПХ'!#REF!,'[1]УНПХ'!$D$20,'[1]УНПХ'!$B$20</definedName>
    <definedName name="P3_SCOPE_PROT2" hidden="1">'Баланс мощности'!$L$11:$L$12,'Баланс мощности'!$I$14:$L$17,'Баланс мощности'!$I$20:$L$20,'Баланс мощности'!$I$22:$L$24,'Баланс мощности'!$O$11</definedName>
    <definedName name="P3_SCOPE_PROT8" hidden="1">'[1]П.1.16. оплата труда ОПР'!$D$29,'[1]П.1.16. оплата труда ОПР'!$G$28,'[1]П.1.16. оплата труда ОПР'!$F$26,'[1]П.1.16. оплата труда ОПР'!$D$26,'[1]П.1.16. оплата труда ОПР'!$G$25</definedName>
    <definedName name="P4_SCOPE_PROT1" hidden="1">'Баланс энергии'!$I$14:$L$17,'Баланс энергии'!$I$19:$L$20,'Баланс энергии'!$I$22:$L$24,'Баланс энергии'!#REF!,'Баланс энергии'!#REF!</definedName>
    <definedName name="P4_SCOPE_PROT14" hidden="1">'[1]УНПХ'!#REF!,'[1]УНПХ'!#REF!,'[1]УНПХ'!$B$16,'[1]УНПХ'!#REF!,'[1]УНПХ'!$D$16,'[1]УНПХ'!#REF!,'[1]УНПХ'!#REF!,'[1]УНПХ'!$D$6,'[1]УНПХ'!#REF!</definedName>
    <definedName name="P4_SCOPE_PROT2" hidden="1">'Баланс мощности'!$Q$11:$Q$12,'Баланс мощности'!$N$14:$Q$17,'Баланс мощности'!$N$20:$Q$20,'Баланс мощности'!$N$22:$Q$24,'Баланс мощности'!$T$11</definedName>
    <definedName name="P4_SCOPE_PROT8" hidden="1">'[1]П.1.16. оплата труда ОПР'!$F$23,'[1]П.1.16. оплата труда ОПР'!$D$23,'[1]П.1.16. оплата труда ОПР'!$D$20,'[1]П.1.16. оплата труда ОПР'!$F$20,'[1]П.1.16. оплата труда ОПР'!$G$22</definedName>
    <definedName name="P5_SCOPE_PROT1" hidden="1">'Баланс энергии'!#REF!,'Баланс энергии'!#REF!,'Баланс энергии'!#REF!,'Баланс энергии'!#REF!,'Баланс энергии'!#REF!</definedName>
    <definedName name="P5_SCOPE_PROT2" hidden="1">'Баланс мощности'!$V$11:$V$12,'Баланс мощности'!$S$14:$V$17,'Баланс мощности'!$S$20:$V$20,'Баланс мощности'!$S$22:$V$24,'Баланс мощности'!#REF!</definedName>
    <definedName name="P5_SCOPE_PROT8" hidden="1">'[1]П.1.16. оплата труда ОПР'!$G$19,'[1]П.1.16. оплата труда ОПР'!$F$17,'[1]П.1.16. оплата труда ОПР'!$D$17,'[1]П.1.16. оплата труда ОПР'!$G$16,'[1]П.1.16. оплата труда ОПР'!$F$14</definedName>
    <definedName name="P6_SCOPE_PROT1" hidden="1">'Баланс энергии'!#REF!,'Баланс энергии'!#REF!,'Баланс энергии'!$A$39:$B$41,'Баланс энергии'!#REF!,P1_SCOPE_PROT1,P2_SCOPE_PROT1</definedName>
    <definedName name="P6_SCOPE_PROT8" hidden="1">'[1]П.1.16. оплата труда ОПР'!$D$14,'[1]П.1.16. оплата труда ОПР'!$G$13,'[1]П.1.16. оплата труда ОПР'!$F$11:$G$11,'[1]П.1.16. оплата труда ОПР'!$D$11</definedName>
    <definedName name="SCOPE_DIP1_1">'Баланс энергии'!#REF!</definedName>
    <definedName name="SCOPE_DIP1_2">'Баланс энергии'!#REF!</definedName>
    <definedName name="SCOPE_MNTH">'[1]TEHSHEET'!$E$7:$E$18</definedName>
    <definedName name="SCOPE_PROT1">P3_SCOPE_PROT1,P4_SCOPE_PROT1,P5_SCOPE_PROT1,P6_SCOPE_PROT1</definedName>
    <definedName name="SCOPE_PROT10">'[1]Материалы'!#REF!,'[1]Материалы'!#REF!,'[1]Материалы'!$B$13:$F$14,'[1]Материалы'!$B$16:$F$20,'[1]Материалы'!$B$23:$F$29,'[1]Материалы'!$A$29:$A$29</definedName>
    <definedName name="SCOPE_PROT11">'[1]Ремонты 2019'!$G$8:$G$11,'[1]Ремонты 2019'!$A$15:$G$18,'[1]Ремонты 2019'!$G$20,'[1]Ремонты 2019'!$A$8:$E$11</definedName>
    <definedName name="SCOPE_PROT12">'[1]Сводная ремонт'!$B$11:$E$12,'[1]Сводная ремонт'!$E$7:$F$8,'[1]Сводная ремонт'!$C$7:$C$8</definedName>
    <definedName name="SCOPE_PROT13">'[1]УПХ'!$C$7:$C$9,'[1]УПХ'!$A$7:$A$9,P1_SCOPE_PROT13,P2_SCOPE_PROT13</definedName>
    <definedName name="SCOPE_PROT14">'[1]УНПХ'!$B$6,'[1]УНПХ'!#REF!,'[1]УНПХ'!$E$50:$F$51,P1_SCOPE_PROT14,P2_SCOPE_PROT14,P3_SCOPE_PROT14,P4_SCOPE_PROT14</definedName>
    <definedName name="SCOPE_PROT15">'[1]Пл за Зем'!$B$6:$F$6,'[1]Пл за Зем'!$A$9:$F$11</definedName>
    <definedName name="SCOPE_PROT16">'[1]Транспортн'!$K$13:$K$18,'[1]Транспортн'!#REF!,'[1]Транспортн'!$F$21,P1_SCOPE_PROT16</definedName>
    <definedName name="SCOPE_PROT18">'[1]ОТ и ТБ'!$A$10:$F$13,'[1]ОТ и ТБ'!$B$6:$F$8,'[1]ОТ и ТБ'!$A$16:$F$18</definedName>
    <definedName name="SCOPE_PROT19">'[1]Аренда им'!$A$14:$F$17,'[1]Аренда им'!$A$7:$F$11,'[1]Аренда им'!$A$20:$F$23</definedName>
    <definedName name="SCOPE_PROT2">P1_SCOPE_PROT2,P2_SCOPE_PROT2,P3_SCOPE_PROT2,P4_SCOPE_PROT2,P5_SCOPE_PROT2</definedName>
    <definedName name="SCOPE_PROT20">'[1]Команд'!$F$7:$G$12,'[1]Команд'!$E$13,'[1]Команд'!$C$13,'[1]Команд'!$D$7:$D$12</definedName>
    <definedName name="SCOPE_PROT21">'[1]Обуч'!$A$13:$A$17,'[1]Обуч'!$C$6:$C$10,'[1]Обуч'!$C$13:$C$17,'[1]Обуч'!$E$6:$F$10,'[1]Обуч'!$E$13:$F$17,'[1]Обуч'!$B$19,'[1]Обуч'!$D$19,'[1]Обуч'!$A$6:$A$10</definedName>
    <definedName name="SCOPE_PROT22">'[1]Страхов'!$E$24:$F$26,'[1]Страхов'!$D$28,'[1]Страхов'!$B$28,'[1]Страхов'!$A$24:$A$26,P1_SCOPE_PROT22,P2_SCOPE_PROT22</definedName>
    <definedName name="SCOPE_PROT23">'[1]Др проч'!$C$6:$C$8,'[1]Др проч'!$E$6:$F$8,'[1]Др проч'!$D$10,'[1]Др проч'!$B$10,'[1]Др проч'!$A$6:$A$8</definedName>
    <definedName name="SCOPE_PROT24">'[1]Услуги банков'!$C$7:$C$10,'[1]Услуги банков'!$D$6,'[1]Услуги банков'!$E$7:$F$10,'[1]Услуги банков'!$A$7:$A$10,'[1]Услуги банков'!$B$6</definedName>
    <definedName name="SCOPE_PROT25">'[1]Н на Им'!$E$6:$F$7,'[1]Н на Им'!$B$11,'[1]Н на Им'!$D$11,'[1]Н на Им'!$B$12:$F$16,'[1]Н на Им'!$C$6:$C$7</definedName>
    <definedName name="SCOPE_PROT26">'[1]др внереал расходы'!$D$10,'[1]др внереал расходы'!$C$6:$C$8,'[1]др внереал расходы'!$B$10,'[1]др внереал расходы'!$A$6:$A$8,'[1]др внереал расходы'!$E$6:$F$8</definedName>
    <definedName name="SCOPE_PROT27">'[1] КВЛ 2019'!$D$18:$H$19,'[1] КВЛ 2019'!$D$22:$H$22,'[1] КВЛ 2019'!$D$25:$H$27,'[1] КВЛ 2019'!$A$2:$I$2,'[1] КВЛ 2019'!$D$30:$H$30,P1_SCOPE_PROT27,P2_SCOPE_PROT27</definedName>
    <definedName name="SCOPE_PROT29">'[1]соц характер'!$A$12:$F$14,'[1]соц характер'!$B$16:$F$18,'[1]соц характер'!$A$20:$F$22,'[1]соц характер'!$A$7:$F$9</definedName>
    <definedName name="SCOPE_PROT3">'[1]П2.1 на 01.01.2019'!$G$29:$G$38,'[1]П2.1 на 01.01.2019'!$G$8:$G$27,'[1]П2.1 на 01.01.2019'!$G$41:$G$44</definedName>
    <definedName name="SCOPE_PROT32">'[1]П.1.18. Калькуляция'!$C$11:$F$22,'[1]П.1.18. Калькуляция'!$G$15:$G$22,'[1]П.1.18. Калькуляция'!$C$7:$G$10</definedName>
    <definedName name="SCOPE_PROT33">'[1]П.1.21 Прибыль'!$C$13:$G$13,'[1]П.1.21 Прибыль'!$C$15:$G$15,'[1]П.1.21 Прибыль'!$C$18:$G$19,'[1]П.1.21 Прибыль'!$C$8:$F$11</definedName>
    <definedName name="SCOPE_PROT34">'[1]НВВ общая'!$C$45:$G$45,P1_SCOPE_PROT34</definedName>
    <definedName name="SCOPE_PROT35">'[1]П1.24'!#REF!,'[1]П1.24'!#REF!,'[1]П1.24'!#REF!</definedName>
    <definedName name="SCOPE_PROT36">'[1]П1.25'!#REF!,'[1]П1.25'!$D$7:$D$7</definedName>
    <definedName name="SCOPE_PROT37">#REF!,#REF!,#REF!</definedName>
    <definedName name="SCOPE_PROT38">#REF!,#REF!,#REF!</definedName>
    <definedName name="SCOPE_PROT5">P1_SCOPE_PROT5,P2_SCOPE_PROT5</definedName>
    <definedName name="SCOPE_PROT6">'[1]П.1.17'!$F$7:$G$9,'[1]П.1.17'!$C$13:$G$13,'[1]П.1.17'!$D$7:$D$9</definedName>
    <definedName name="SCOPE_PROT7">'[1]численность'!$C$7:$C$9,'[1]численность'!$D$6,'[1]численность'!$E$7:$F$9,'[1]численность'!$B$10:$F$13,'[1]численность'!$B$6</definedName>
    <definedName name="SCOPE_PROT8">'[1]П.1.16. оплата труда ОПР'!$C$36:$C$37,P1_SCOPE_PROT8,P2_SCOPE_PROT8,P3_SCOPE_PROT8,P4_SCOPE_PROT8,P5_SCOPE_PROT8,P6_SCOPE_PROT8</definedName>
    <definedName name="T3?L1.4.1">#REF!</definedName>
    <definedName name="T3?L1.5.1">#REF!</definedName>
    <definedName name="БазовыйПериод">'[2]Заголовок'!$B$15</definedName>
    <definedName name="ЗП1">'[3]Лист13'!$A$2</definedName>
    <definedName name="ЗП2">'[3]Лист13'!$B$2</definedName>
    <definedName name="ЗП3">'[3]Лист13'!$C$2</definedName>
    <definedName name="ЗП4">'[3]Лист13'!$D$2</definedName>
    <definedName name="название">'[1] НВВ передача'!#REF!</definedName>
    <definedName name="_xlnm.Print_Area" localSheetId="1">'Баланс мощности'!$A$1:$AA$58</definedName>
    <definedName name="_xlnm.Print_Area" localSheetId="0">'Баланс энергии'!$A$1:$AA$57</definedName>
    <definedName name="ОтпускЭлектроэнергииИтогоБаз">'[2]6'!$C$15</definedName>
    <definedName name="ОтпускЭлектроэнергииИтогоРег">'[2]6'!$C$24</definedName>
    <definedName name="ПериодРегулирования">'[2]Заголовок'!$B$14</definedName>
  </definedNames>
  <calcPr fullCalcOnLoad="1"/>
</workbook>
</file>

<file path=xl/sharedStrings.xml><?xml version="1.0" encoding="utf-8"?>
<sst xmlns="http://schemas.openxmlformats.org/spreadsheetml/2006/main" count="488" uniqueCount="70">
  <si>
    <t>Форма 2</t>
  </si>
  <si>
    <t>Баланс электрической энергии по сетям ВН, СН1, СН2, и НН</t>
  </si>
  <si>
    <t>млн. кВт.ч.</t>
  </si>
  <si>
    <t>№ п.п.</t>
  </si>
  <si>
    <t>Показатели</t>
  </si>
  <si>
    <t>план 2019 год (данные  предприятия)</t>
  </si>
  <si>
    <t>утверждено регулирующим органом на 2019 год</t>
  </si>
  <si>
    <t>Всего</t>
  </si>
  <si>
    <t>ВН</t>
  </si>
  <si>
    <t>СН1</t>
  </si>
  <si>
    <t>СН2</t>
  </si>
  <si>
    <t>НН</t>
  </si>
  <si>
    <t>1.</t>
  </si>
  <si>
    <t xml:space="preserve">Поступление эл.энергии в сеть , ВСЕГО </t>
  </si>
  <si>
    <t>1.1.</t>
  </si>
  <si>
    <t>из смежной сети, всего</t>
  </si>
  <si>
    <t>х</t>
  </si>
  <si>
    <t xml:space="preserve">    в том числе из сети</t>
  </si>
  <si>
    <t>1.1.1.</t>
  </si>
  <si>
    <t>1.1.2.</t>
  </si>
  <si>
    <t>1.1.3.</t>
  </si>
  <si>
    <t>1.2.</t>
  </si>
  <si>
    <t>от электростанций</t>
  </si>
  <si>
    <t>1.3.</t>
  </si>
  <si>
    <t>от ПАО "ФСК ЕЭС"</t>
  </si>
  <si>
    <t>1.4.</t>
  </si>
  <si>
    <t>от ПАО "МОЭсК"</t>
  </si>
  <si>
    <t>1.5.</t>
  </si>
  <si>
    <t>от других сетевых организаций</t>
  </si>
  <si>
    <t>2.</t>
  </si>
  <si>
    <t xml:space="preserve">Потери электроэнергии в сети </t>
  </si>
  <si>
    <t>2.1.</t>
  </si>
  <si>
    <t>то же в % (п.2./п.1.)</t>
  </si>
  <si>
    <t>3.</t>
  </si>
  <si>
    <t>Расход электроэнергии на производственные и хознужды</t>
  </si>
  <si>
    <t>4.</t>
  </si>
  <si>
    <t xml:space="preserve">Полезный отпуск из сети </t>
  </si>
  <si>
    <t>4.1.</t>
  </si>
  <si>
    <t>потребителям, присоединенным к сети</t>
  </si>
  <si>
    <t>4.2.</t>
  </si>
  <si>
    <t>переток в ПАО "МОЭСК"</t>
  </si>
  <si>
    <t>4.3.</t>
  </si>
  <si>
    <t>переток в другие сетевые организации</t>
  </si>
  <si>
    <t>Проверка</t>
  </si>
  <si>
    <t>Примечание</t>
  </si>
  <si>
    <t xml:space="preserve">Расшифровка п. 1.5. (Поступление от других сетевых организаций) </t>
  </si>
  <si>
    <t>№</t>
  </si>
  <si>
    <t>Наименование других сетевых организаций</t>
  </si>
  <si>
    <t>Добавить</t>
  </si>
  <si>
    <t>Итого</t>
  </si>
  <si>
    <t xml:space="preserve">Расшифровка п. 4.3. (Полезный отпуск - переток в другие сетевые организации) </t>
  </si>
  <si>
    <t xml:space="preserve">Расшифровка п. 4.1. (Полезный отпуск потребителям,  присоединенным к сети) </t>
  </si>
  <si>
    <t>Наименование сбытовых организаций</t>
  </si>
  <si>
    <t>ПАО "Мосэнергосбыт"</t>
  </si>
  <si>
    <t>Генеральный директор</t>
  </si>
  <si>
    <t xml:space="preserve">Форма 3 </t>
  </si>
  <si>
    <t xml:space="preserve">Электрическая мощность по диапазонам напряжения </t>
  </si>
  <si>
    <t xml:space="preserve">Поступление мощности в сеть , ВСЕГО </t>
  </si>
  <si>
    <t>от ПАО "МОЭСК"</t>
  </si>
  <si>
    <t xml:space="preserve">Потери в сети </t>
  </si>
  <si>
    <t>то же в %</t>
  </si>
  <si>
    <t>Расход мощности на производственные и хознужды</t>
  </si>
  <si>
    <t>Полезный отпуск мощности потребителям</t>
  </si>
  <si>
    <t xml:space="preserve">   </t>
  </si>
  <si>
    <t>1 полугодие 2020</t>
  </si>
  <si>
    <t>2 полугодие 2020</t>
  </si>
  <si>
    <t>2020 год</t>
  </si>
  <si>
    <t>ПАО "МРСК Центра и Приволжья" филиал "Тулэнерго"</t>
  </si>
  <si>
    <t>АО "Мособлэнерго"</t>
  </si>
  <si>
    <t>ПАО "МРСК Центра и Приволжья" филиал "Калугаэнерго"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</si>
</sst>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0"/>
    <numFmt numFmtId="166" formatCode="0.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Franklin Gothic Medium"/>
      <family val="2"/>
    </font>
    <font>
      <b/>
      <sz val="14"/>
      <name val="Times New Roman"/>
      <family val="1"/>
    </font>
    <font>
      <b/>
      <sz val="9"/>
      <name val="Tahoma"/>
      <family val="2"/>
    </font>
    <font>
      <b/>
      <sz val="12"/>
      <name val="Times New Roman"/>
      <family val="1"/>
    </font>
    <font>
      <sz val="12"/>
      <name val="Arial Cyr"/>
      <family val="0"/>
    </font>
    <font>
      <sz val="9"/>
      <name val="Tahoma"/>
      <family val="2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 style="thin"/>
      <right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Border="0">
      <alignment horizontal="center" vertical="center" wrapText="1"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6" applyBorder="0">
      <alignment horizontal="center" vertical="center" wrapText="1"/>
      <protection/>
    </xf>
    <xf numFmtId="4" fontId="9" fillId="28" borderId="7" applyBorder="0">
      <alignment horizontal="right"/>
      <protection/>
    </xf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9" fillId="33" borderId="0" applyFont="0" applyBorder="0">
      <alignment horizontal="right"/>
      <protection/>
    </xf>
    <xf numFmtId="0" fontId="44" fillId="3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8" fillId="0" borderId="0" xfId="0" applyFont="1" applyAlignment="1" applyProtection="1">
      <alignment/>
      <protection locked="0"/>
    </xf>
    <xf numFmtId="0" fontId="7" fillId="0" borderId="12" xfId="50" applyFont="1" applyBorder="1" applyProtection="1">
      <alignment horizontal="center" vertical="center" wrapText="1"/>
      <protection locked="0"/>
    </xf>
    <xf numFmtId="0" fontId="7" fillId="0" borderId="13" xfId="50" applyFont="1" applyBorder="1" applyProtection="1">
      <alignment horizontal="center" vertical="center" wrapText="1"/>
      <protection locked="0"/>
    </xf>
    <xf numFmtId="0" fontId="7" fillId="0" borderId="14" xfId="50" applyFont="1" applyBorder="1" applyProtection="1">
      <alignment horizontal="center" vertical="center" wrapText="1"/>
      <protection locked="0"/>
    </xf>
    <xf numFmtId="0" fontId="3" fillId="0" borderId="15" xfId="50" applyFont="1" applyBorder="1" applyProtection="1">
      <alignment horizontal="center" vertical="center" wrapText="1"/>
      <protection locked="0"/>
    </xf>
    <xf numFmtId="0" fontId="3" fillId="0" borderId="16" xfId="50" applyFont="1" applyBorder="1" applyAlignment="1" applyProtection="1">
      <alignment horizontal="center" vertical="center" wrapText="1"/>
      <protection locked="0"/>
    </xf>
    <xf numFmtId="0" fontId="3" fillId="0" borderId="17" xfId="50" applyFont="1" applyBorder="1" applyProtection="1">
      <alignment horizontal="center" vertical="center" wrapText="1"/>
      <protection locked="0"/>
    </xf>
    <xf numFmtId="0" fontId="3" fillId="0" borderId="18" xfId="50" applyFont="1" applyBorder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 vertical="top" wrapText="1"/>
      <protection locked="0"/>
    </xf>
    <xf numFmtId="164" fontId="2" fillId="33" borderId="19" xfId="64" applyNumberFormat="1" applyFont="1" applyBorder="1" applyProtection="1">
      <alignment horizontal="right"/>
      <protection/>
    </xf>
    <xf numFmtId="164" fontId="2" fillId="33" borderId="21" xfId="64" applyNumberFormat="1" applyFont="1" applyBorder="1" applyProtection="1">
      <alignment horizontal="right"/>
      <protection/>
    </xf>
    <xf numFmtId="164" fontId="2" fillId="33" borderId="22" xfId="64" applyNumberFormat="1" applyFont="1" applyBorder="1" applyProtection="1">
      <alignment horizontal="right"/>
      <protection/>
    </xf>
    <xf numFmtId="0" fontId="2" fillId="0" borderId="23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 vertical="top" wrapText="1"/>
      <protection locked="0"/>
    </xf>
    <xf numFmtId="164" fontId="2" fillId="0" borderId="23" xfId="0" applyNumberFormat="1" applyFont="1" applyBorder="1" applyAlignment="1" applyProtection="1">
      <alignment horizontal="center"/>
      <protection locked="0"/>
    </xf>
    <xf numFmtId="164" fontId="2" fillId="0" borderId="7" xfId="64" applyNumberFormat="1" applyFont="1" applyFill="1" applyBorder="1" applyAlignment="1" applyProtection="1">
      <alignment horizontal="center"/>
      <protection locked="0"/>
    </xf>
    <xf numFmtId="164" fontId="2" fillId="33" borderId="7" xfId="64" applyNumberFormat="1" applyFont="1" applyBorder="1" applyProtection="1">
      <alignment horizontal="right"/>
      <protection/>
    </xf>
    <xf numFmtId="164" fontId="2" fillId="33" borderId="25" xfId="64" applyNumberFormat="1" applyFont="1" applyBorder="1" applyProtection="1">
      <alignment horizontal="right"/>
      <protection/>
    </xf>
    <xf numFmtId="164" fontId="2" fillId="0" borderId="7" xfId="0" applyNumberFormat="1" applyFont="1" applyBorder="1" applyAlignment="1" applyProtection="1">
      <alignment horizontal="center"/>
      <protection locked="0"/>
    </xf>
    <xf numFmtId="164" fontId="2" fillId="0" borderId="25" xfId="0" applyNumberFormat="1" applyFont="1" applyBorder="1" applyAlignment="1" applyProtection="1">
      <alignment horizontal="center"/>
      <protection locked="0"/>
    </xf>
    <xf numFmtId="164" fontId="2" fillId="0" borderId="7" xfId="51" applyNumberFormat="1" applyFont="1" applyFill="1" applyBorder="1" applyAlignment="1" applyProtection="1">
      <alignment horizontal="center"/>
      <protection locked="0"/>
    </xf>
    <xf numFmtId="164" fontId="2" fillId="28" borderId="7" xfId="51" applyNumberFormat="1" applyFont="1" applyBorder="1" applyProtection="1">
      <alignment horizontal="right"/>
      <protection locked="0"/>
    </xf>
    <xf numFmtId="164" fontId="2" fillId="33" borderId="7" xfId="51" applyNumberFormat="1" applyFont="1" applyFill="1" applyBorder="1" applyProtection="1">
      <alignment horizontal="right"/>
      <protection/>
    </xf>
    <xf numFmtId="164" fontId="2" fillId="28" borderId="25" xfId="51" applyNumberFormat="1" applyFont="1" applyFill="1" applyBorder="1" applyProtection="1">
      <alignment horizontal="right"/>
      <protection locked="0"/>
    </xf>
    <xf numFmtId="164" fontId="2" fillId="33" borderId="25" xfId="51" applyNumberFormat="1" applyFont="1" applyFill="1" applyBorder="1" applyProtection="1">
      <alignment horizontal="right"/>
      <protection/>
    </xf>
    <xf numFmtId="164" fontId="2" fillId="33" borderId="23" xfId="64" applyNumberFormat="1" applyFont="1" applyBorder="1" applyProtection="1">
      <alignment horizontal="right"/>
      <protection/>
    </xf>
    <xf numFmtId="164" fontId="2" fillId="28" borderId="7" xfId="51" applyNumberFormat="1" applyFont="1" applyFill="1" applyBorder="1" applyAlignment="1" applyProtection="1">
      <alignment horizontal="center"/>
      <protection locked="0"/>
    </xf>
    <xf numFmtId="164" fontId="2" fillId="28" borderId="7" xfId="51" applyNumberFormat="1" applyFont="1" applyFill="1" applyBorder="1" applyProtection="1">
      <alignment horizontal="right"/>
      <protection locked="0"/>
    </xf>
    <xf numFmtId="164" fontId="2" fillId="28" borderId="7" xfId="64" applyNumberFormat="1" applyFont="1" applyFill="1" applyBorder="1" applyProtection="1">
      <alignment horizontal="right"/>
      <protection locked="0"/>
    </xf>
    <xf numFmtId="164" fontId="2" fillId="28" borderId="25" xfId="64" applyNumberFormat="1" applyFont="1" applyFill="1" applyBorder="1" applyProtection="1">
      <alignment horizontal="right"/>
      <protection locked="0"/>
    </xf>
    <xf numFmtId="4" fontId="2" fillId="33" borderId="23" xfId="64" applyNumberFormat="1" applyFont="1" applyBorder="1" applyProtection="1">
      <alignment horizontal="right"/>
      <protection/>
    </xf>
    <xf numFmtId="164" fontId="2" fillId="28" borderId="13" xfId="51" applyNumberFormat="1" applyFont="1" applyBorder="1" applyProtection="1">
      <alignment horizontal="right"/>
      <protection locked="0"/>
    </xf>
    <xf numFmtId="14" fontId="2" fillId="0" borderId="23" xfId="0" applyNumberFormat="1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 vertical="top" wrapText="1"/>
      <protection locked="0"/>
    </xf>
    <xf numFmtId="164" fontId="2" fillId="28" borderId="25" xfId="51" applyNumberFormat="1" applyFont="1" applyBorder="1" applyProtection="1">
      <alignment horizontal="right"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 vertical="top" wrapText="1"/>
      <protection locked="0"/>
    </xf>
    <xf numFmtId="164" fontId="2" fillId="33" borderId="12" xfId="64" applyNumberFormat="1" applyFont="1" applyBorder="1" applyProtection="1">
      <alignment horizontal="right"/>
      <protection/>
    </xf>
    <xf numFmtId="164" fontId="2" fillId="28" borderId="14" xfId="51" applyNumberFormat="1" applyFont="1" applyBorder="1" applyProtection="1">
      <alignment horizontal="right"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 vertical="top" wrapText="1"/>
      <protection locked="0"/>
    </xf>
    <xf numFmtId="164" fontId="2" fillId="0" borderId="15" xfId="64" applyNumberFormat="1" applyFont="1" applyFill="1" applyBorder="1" applyProtection="1">
      <alignment horizontal="right"/>
      <protection/>
    </xf>
    <xf numFmtId="164" fontId="0" fillId="0" borderId="17" xfId="62" applyNumberFormat="1" applyFont="1" applyBorder="1" applyAlignment="1" applyProtection="1">
      <alignment vertical="top"/>
      <protection/>
    </xf>
    <xf numFmtId="164" fontId="0" fillId="0" borderId="18" xfId="62" applyNumberFormat="1" applyFont="1" applyBorder="1" applyAlignment="1" applyProtection="1">
      <alignment vertical="top"/>
      <protection/>
    </xf>
    <xf numFmtId="164" fontId="2" fillId="0" borderId="27" xfId="64" applyNumberFormat="1" applyFont="1" applyFill="1" applyBorder="1" applyProtection="1">
      <alignment horizontal="right"/>
      <protection/>
    </xf>
    <xf numFmtId="164" fontId="0" fillId="0" borderId="16" xfId="62" applyNumberFormat="1" applyFont="1" applyBorder="1" applyAlignment="1" applyProtection="1">
      <alignment vertical="top"/>
      <protection/>
    </xf>
    <xf numFmtId="0" fontId="8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165" fontId="2" fillId="0" borderId="0" xfId="64" applyNumberFormat="1" applyFont="1" applyFill="1" applyBorder="1" applyProtection="1">
      <alignment horizontal="right"/>
      <protection locked="0"/>
    </xf>
    <xf numFmtId="165" fontId="2" fillId="0" borderId="0" xfId="51" applyNumberFormat="1" applyFont="1" applyFill="1" applyBorder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 applyProtection="1">
      <alignment wrapText="1"/>
      <protection locked="0"/>
    </xf>
    <xf numFmtId="0" fontId="7" fillId="0" borderId="21" xfId="50" applyFont="1" applyBorder="1" applyProtection="1">
      <alignment horizontal="center" vertical="center" wrapText="1"/>
      <protection locked="0"/>
    </xf>
    <xf numFmtId="0" fontId="7" fillId="0" borderId="22" xfId="50" applyFont="1" applyBorder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/>
      <protection locked="0"/>
    </xf>
    <xf numFmtId="0" fontId="2" fillId="0" borderId="7" xfId="0" applyFont="1" applyBorder="1" applyAlignment="1" applyProtection="1">
      <alignment/>
      <protection locked="0"/>
    </xf>
    <xf numFmtId="166" fontId="2" fillId="33" borderId="7" xfId="0" applyNumberFormat="1" applyFont="1" applyFill="1" applyBorder="1" applyAlignment="1" applyProtection="1">
      <alignment/>
      <protection/>
    </xf>
    <xf numFmtId="166" fontId="2" fillId="28" borderId="7" xfId="0" applyNumberFormat="1" applyFont="1" applyFill="1" applyBorder="1" applyAlignment="1" applyProtection="1">
      <alignment/>
      <protection locked="0"/>
    </xf>
    <xf numFmtId="166" fontId="2" fillId="28" borderId="25" xfId="0" applyNumberFormat="1" applyFont="1" applyFill="1" applyBorder="1" applyAlignment="1" applyProtection="1">
      <alignment/>
      <protection locked="0"/>
    </xf>
    <xf numFmtId="166" fontId="2" fillId="33" borderId="7" xfId="0" applyNumberFormat="1" applyFont="1" applyFill="1" applyBorder="1" applyAlignment="1" applyProtection="1">
      <alignment/>
      <protection locked="0"/>
    </xf>
    <xf numFmtId="166" fontId="10" fillId="35" borderId="0" xfId="42" applyNumberFormat="1" applyFill="1" applyBorder="1" applyAlignment="1" applyProtection="1">
      <alignment horizontal="center"/>
      <protection locked="0"/>
    </xf>
    <xf numFmtId="0" fontId="2" fillId="0" borderId="15" xfId="42" applyFont="1" applyFill="1" applyBorder="1" applyAlignment="1" applyProtection="1">
      <alignment horizontal="center"/>
      <protection locked="0"/>
    </xf>
    <xf numFmtId="0" fontId="2" fillId="0" borderId="17" xfId="42" applyFont="1" applyFill="1" applyBorder="1" applyAlignment="1" applyProtection="1">
      <alignment horizontal="left"/>
      <protection locked="0"/>
    </xf>
    <xf numFmtId="166" fontId="2" fillId="33" borderId="17" xfId="42" applyNumberFormat="1" applyFont="1" applyFill="1" applyBorder="1" applyAlignment="1" applyProtection="1">
      <alignment horizontal="right"/>
      <protection/>
    </xf>
    <xf numFmtId="166" fontId="2" fillId="33" borderId="18" xfId="42" applyNumberFormat="1" applyFont="1" applyFill="1" applyBorder="1" applyAlignment="1" applyProtection="1">
      <alignment horizontal="right"/>
      <protection/>
    </xf>
    <xf numFmtId="166" fontId="2" fillId="33" borderId="17" xfId="42" applyNumberFormat="1" applyFont="1" applyFill="1" applyBorder="1" applyAlignment="1" applyProtection="1">
      <alignment horizontal="right"/>
      <protection locked="0"/>
    </xf>
    <xf numFmtId="166" fontId="2" fillId="33" borderId="18" xfId="42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8" fillId="0" borderId="23" xfId="0" applyFont="1" applyBorder="1" applyAlignment="1" applyProtection="1">
      <alignment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166" fontId="2" fillId="33" borderId="17" xfId="0" applyNumberFormat="1" applyFont="1" applyFill="1" applyBorder="1" applyAlignment="1" applyProtection="1">
      <alignment/>
      <protection/>
    </xf>
    <xf numFmtId="166" fontId="2" fillId="33" borderId="18" xfId="0" applyNumberFormat="1" applyFont="1" applyFill="1" applyBorder="1" applyAlignment="1" applyProtection="1">
      <alignment/>
      <protection/>
    </xf>
    <xf numFmtId="166" fontId="2" fillId="33" borderId="17" xfId="0" applyNumberFormat="1" applyFont="1" applyFill="1" applyBorder="1" applyAlignment="1" applyProtection="1">
      <alignment/>
      <protection locked="0"/>
    </xf>
    <xf numFmtId="166" fontId="2" fillId="33" borderId="18" xfId="0" applyNumberFormat="1" applyFont="1" applyFill="1" applyBorder="1" applyAlignment="1" applyProtection="1">
      <alignment/>
      <protection locked="0"/>
    </xf>
    <xf numFmtId="166" fontId="2" fillId="33" borderId="17" xfId="0" applyNumberFormat="1" applyFont="1" applyFill="1" applyBorder="1" applyAlignment="1" applyProtection="1">
      <alignment/>
      <protection/>
    </xf>
    <xf numFmtId="166" fontId="2" fillId="33" borderId="18" xfId="0" applyNumberFormat="1" applyFont="1" applyFill="1" applyBorder="1" applyAlignment="1" applyProtection="1">
      <alignment/>
      <protection/>
    </xf>
    <xf numFmtId="166" fontId="2" fillId="33" borderId="17" xfId="0" applyNumberFormat="1" applyFont="1" applyFill="1" applyBorder="1" applyAlignment="1" applyProtection="1">
      <alignment/>
      <protection locked="0"/>
    </xf>
    <xf numFmtId="166" fontId="2" fillId="33" borderId="18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right" vertical="top"/>
      <protection locked="0"/>
    </xf>
    <xf numFmtId="164" fontId="2" fillId="0" borderId="23" xfId="0" applyNumberFormat="1" applyFont="1" applyFill="1" applyBorder="1" applyAlignment="1" applyProtection="1">
      <alignment horizontal="center"/>
      <protection locked="0"/>
    </xf>
    <xf numFmtId="164" fontId="2" fillId="0" borderId="7" xfId="0" applyNumberFormat="1" applyFont="1" applyFill="1" applyBorder="1" applyAlignment="1" applyProtection="1">
      <alignment horizontal="center"/>
      <protection locked="0"/>
    </xf>
    <xf numFmtId="164" fontId="2" fillId="33" borderId="23" xfId="64" applyNumberFormat="1" applyFont="1" applyFill="1" applyBorder="1" applyProtection="1">
      <alignment horizontal="right"/>
      <protection/>
    </xf>
    <xf numFmtId="4" fontId="2" fillId="33" borderId="7" xfId="64" applyNumberFormat="1" applyFont="1" applyBorder="1" applyProtection="1">
      <alignment horizontal="right"/>
      <protection/>
    </xf>
    <xf numFmtId="4" fontId="2" fillId="33" borderId="25" xfId="64" applyNumberFormat="1" applyFont="1" applyBorder="1" applyProtection="1">
      <alignment horizontal="right"/>
      <protection/>
    </xf>
    <xf numFmtId="164" fontId="2" fillId="33" borderId="23" xfId="64" applyNumberFormat="1" applyFont="1" applyBorder="1" applyProtection="1">
      <alignment horizontal="right"/>
      <protection/>
    </xf>
    <xf numFmtId="164" fontId="2" fillId="28" borderId="7" xfId="64" applyNumberFormat="1" applyFont="1" applyFill="1" applyBorder="1" applyProtection="1">
      <alignment horizontal="right"/>
      <protection locked="0"/>
    </xf>
    <xf numFmtId="164" fontId="2" fillId="28" borderId="25" xfId="64" applyNumberFormat="1" applyFont="1" applyFill="1" applyBorder="1" applyProtection="1">
      <alignment horizontal="right"/>
      <protection locked="0"/>
    </xf>
    <xf numFmtId="164" fontId="2" fillId="28" borderId="24" xfId="64" applyNumberFormat="1" applyFont="1" applyFill="1" applyBorder="1" applyProtection="1">
      <alignment horizontal="right"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164" fontId="2" fillId="0" borderId="15" xfId="0" applyNumberFormat="1" applyFont="1" applyBorder="1" applyAlignment="1" applyProtection="1">
      <alignment/>
      <protection/>
    </xf>
    <xf numFmtId="164" fontId="8" fillId="0" borderId="15" xfId="0" applyNumberFormat="1" applyFont="1" applyBorder="1" applyAlignment="1" applyProtection="1">
      <alignment/>
      <protection/>
    </xf>
    <xf numFmtId="49" fontId="2" fillId="0" borderId="0" xfId="0" applyNumberFormat="1" applyFont="1" applyAlignment="1" applyProtection="1">
      <alignment wrapText="1"/>
      <protection locked="0"/>
    </xf>
    <xf numFmtId="0" fontId="2" fillId="35" borderId="0" xfId="0" applyFont="1" applyFill="1" applyBorder="1" applyAlignment="1" applyProtection="1">
      <alignment/>
      <protection locked="0"/>
    </xf>
    <xf numFmtId="0" fontId="10" fillId="35" borderId="0" xfId="42" applyFill="1" applyBorder="1" applyAlignment="1" applyProtection="1">
      <alignment horizontal="center"/>
      <protection locked="0"/>
    </xf>
    <xf numFmtId="166" fontId="2" fillId="35" borderId="0" xfId="0" applyNumberFormat="1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164" fontId="2" fillId="28" borderId="7" xfId="51" applyNumberFormat="1" applyFont="1" applyBorder="1" applyAlignment="1" applyProtection="1">
      <alignment horizontal="right" vertical="center"/>
      <protection locked="0"/>
    </xf>
    <xf numFmtId="0" fontId="10" fillId="35" borderId="0" xfId="42" applyFont="1" applyFill="1" applyBorder="1" applyAlignment="1" applyProtection="1">
      <alignment horizontal="center"/>
      <protection locked="0"/>
    </xf>
    <xf numFmtId="0" fontId="10" fillId="35" borderId="0" xfId="42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45" applyFont="1" applyAlignment="1" applyProtection="1">
      <alignment horizontal="center" vertical="center" wrapText="1"/>
      <protection locked="0"/>
    </xf>
    <xf numFmtId="0" fontId="7" fillId="0" borderId="19" xfId="50" applyFont="1" applyBorder="1" applyProtection="1">
      <alignment horizontal="center" vertical="center" wrapText="1"/>
      <protection locked="0"/>
    </xf>
    <xf numFmtId="0" fontId="7" fillId="0" borderId="12" xfId="50" applyFont="1" applyBorder="1" applyProtection="1">
      <alignment horizontal="center" vertical="center" wrapText="1"/>
      <protection locked="0"/>
    </xf>
    <xf numFmtId="0" fontId="7" fillId="0" borderId="20" xfId="50" applyFont="1" applyBorder="1" applyAlignment="1" applyProtection="1">
      <alignment horizontal="center" vertical="center" wrapText="1"/>
      <protection locked="0"/>
    </xf>
    <xf numFmtId="0" fontId="7" fillId="0" borderId="28" xfId="50" applyFont="1" applyBorder="1" applyAlignment="1" applyProtection="1">
      <alignment horizontal="center" vertical="center" wrapText="1"/>
      <protection locked="0"/>
    </xf>
    <xf numFmtId="0" fontId="7" fillId="0" borderId="21" xfId="50" applyFont="1" applyBorder="1" applyProtection="1">
      <alignment horizontal="center" vertical="center" wrapText="1"/>
      <protection locked="0"/>
    </xf>
    <xf numFmtId="0" fontId="7" fillId="0" borderId="22" xfId="50" applyFont="1" applyBorder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45" applyFont="1" applyAlignment="1" applyProtection="1">
      <alignment horizontal="right" vertical="center" wrapText="1"/>
      <protection locked="0"/>
    </xf>
    <xf numFmtId="0" fontId="7" fillId="0" borderId="29" xfId="50" applyFont="1" applyBorder="1" applyAlignment="1" applyProtection="1">
      <alignment horizontal="center" vertical="center" wrapText="1"/>
      <protection locked="0"/>
    </xf>
    <xf numFmtId="0" fontId="7" fillId="0" borderId="26" xfId="50" applyFont="1" applyBorder="1" applyAlignment="1" applyProtection="1">
      <alignment horizontal="center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ормула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1058;&#1072;&#1088;&#1080;&#1092;&#1085;&#1086;&#1077;%20&#1088;&#1077;&#1075;&#1091;&#1083;&#1080;&#1088;&#1086;&#1074;&#1072;&#1085;&#1080;&#1077;%202019\&#1053;&#1086;&#1074;&#1099;&#1077;%20&#1085;&#1072;%202019\&#1064;&#1072;&#1073;&#1083;&#1086;&#1085;%20%202019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USERS\5%20&#1058;&#1045;&#1055;&#1051;&#1054;&#1042;&#1040;&#1071;%20&#1069;&#1053;&#1045;&#1056;&#1043;&#1048;&#1071;\&#1069;&#1082;&#1089;&#1087;&#1077;&#1088;&#1090;&#1080;&#1079;&#1072;%202007\&#1090;&#1072;&#1073;&#1083;&#1080;&#1094;&#1072;%20&#1092;&#1089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Баланс энергии"/>
      <sheetName val="Баланс мощности"/>
      <sheetName val="П2.1 на 01.01.2019"/>
      <sheetName val="П2.2 на 01.01.2019"/>
      <sheetName val="Ввод выбытие ОС"/>
      <sheetName val="Расчет амортизации"/>
      <sheetName val="амортизация по уровням напряжен"/>
      <sheetName val="П.1.17"/>
      <sheetName val="численность"/>
      <sheetName val="П.1.16. оплата труда ОПР"/>
      <sheetName val="П.1.16. оплата труда ППП"/>
      <sheetName val="Отчисления на соц. нужды"/>
      <sheetName val="Материалы"/>
      <sheetName val="Ремонты 2017"/>
      <sheetName val="Ремонты_2018"/>
      <sheetName val="Ремонты 2019"/>
      <sheetName val="Сводная ремонт"/>
      <sheetName val="УПХ"/>
      <sheetName val="УНПХ"/>
      <sheetName val="Пл за Зем"/>
      <sheetName val="Транспортн"/>
      <sheetName val="Экол пл"/>
      <sheetName val="ОТ и ТБ"/>
      <sheetName val="Аренда им"/>
      <sheetName val="Команд"/>
      <sheetName val="Обуч"/>
      <sheetName val="Страхов"/>
      <sheetName val="Др проч"/>
      <sheetName val="ФСК"/>
      <sheetName val="Услуги банков"/>
      <sheetName val="Н на Им"/>
      <sheetName val="др внереал расходы"/>
      <sheetName val=" КВЛ 2017"/>
      <sheetName val=" КВЛ 2018"/>
      <sheetName val=" КВЛ 2019"/>
      <sheetName val="КВЛ Сводная "/>
      <sheetName val="соц характер"/>
      <sheetName val="прочие расходы прибыль"/>
      <sheetName val=" НВВ передача"/>
      <sheetName val="П.1.18. Калькуляция"/>
      <sheetName val="П.1.21 Прибыль"/>
      <sheetName val="НВВ общая"/>
      <sheetName val="П1.24"/>
      <sheetName val="П1.25"/>
      <sheetName val="Смета на согласование"/>
      <sheetName val="Смета итоговая"/>
      <sheetName val="TEHSHEET"/>
    </sheetNames>
    <sheetDataSet>
      <sheetData sheetId="8">
        <row r="7">
          <cell r="F7">
            <v>0</v>
          </cell>
        </row>
        <row r="9">
          <cell r="F9">
            <v>0</v>
          </cell>
          <cell r="G9">
            <v>0</v>
          </cell>
        </row>
        <row r="13">
          <cell r="F13">
            <v>0</v>
          </cell>
          <cell r="G13">
            <v>0</v>
          </cell>
        </row>
      </sheetData>
      <sheetData sheetId="9">
        <row r="10">
          <cell r="B10" t="str">
            <v>x</v>
          </cell>
          <cell r="D10" t="str">
            <v>x</v>
          </cell>
        </row>
        <row r="11">
          <cell r="B11" t="str">
            <v>x</v>
          </cell>
          <cell r="D11" t="str">
            <v>x</v>
          </cell>
        </row>
        <row r="12">
          <cell r="B12" t="str">
            <v>x</v>
          </cell>
          <cell r="D12" t="str">
            <v>x</v>
          </cell>
        </row>
        <row r="13">
          <cell r="B13" t="str">
            <v>x</v>
          </cell>
          <cell r="D13" t="str">
            <v>x</v>
          </cell>
        </row>
      </sheetData>
      <sheetData sheetId="10">
        <row r="13">
          <cell r="G13">
            <v>0</v>
          </cell>
        </row>
        <row r="19">
          <cell r="G19">
            <v>0</v>
          </cell>
        </row>
        <row r="22">
          <cell r="G22">
            <v>0</v>
          </cell>
        </row>
        <row r="25">
          <cell r="G25">
            <v>0</v>
          </cell>
        </row>
        <row r="28">
          <cell r="G28">
            <v>0</v>
          </cell>
        </row>
      </sheetData>
      <sheetData sheetId="13">
        <row r="13">
          <cell r="B13" t="str">
            <v>x</v>
          </cell>
          <cell r="D13" t="str">
            <v>x</v>
          </cell>
        </row>
        <row r="14">
          <cell r="B14" t="str">
            <v>x</v>
          </cell>
          <cell r="D14" t="str">
            <v>x</v>
          </cell>
        </row>
        <row r="16">
          <cell r="B16" t="str">
            <v>x</v>
          </cell>
          <cell r="D16" t="str">
            <v>x</v>
          </cell>
        </row>
        <row r="17">
          <cell r="B17" t="str">
            <v>x</v>
          </cell>
          <cell r="D17" t="str">
            <v>х</v>
          </cell>
        </row>
        <row r="18">
          <cell r="B18" t="str">
            <v>x</v>
          </cell>
          <cell r="D18" t="str">
            <v>х</v>
          </cell>
        </row>
        <row r="19">
          <cell r="B19" t="str">
            <v>x</v>
          </cell>
          <cell r="D19" t="str">
            <v>х</v>
          </cell>
        </row>
        <row r="20">
          <cell r="B20" t="str">
            <v>x</v>
          </cell>
          <cell r="D20" t="str">
            <v>х</v>
          </cell>
        </row>
        <row r="23">
          <cell r="B23" t="str">
            <v>x</v>
          </cell>
          <cell r="D23" t="str">
            <v>x</v>
          </cell>
        </row>
        <row r="24">
          <cell r="B24" t="str">
            <v>x</v>
          </cell>
          <cell r="D24" t="str">
            <v>x</v>
          </cell>
        </row>
        <row r="25">
          <cell r="B25" t="str">
            <v>x</v>
          </cell>
          <cell r="D25" t="str">
            <v>x</v>
          </cell>
        </row>
        <row r="26">
          <cell r="B26" t="str">
            <v>x</v>
          </cell>
          <cell r="D26" t="str">
            <v>x</v>
          </cell>
        </row>
        <row r="27">
          <cell r="B27" t="str">
            <v>x</v>
          </cell>
          <cell r="D27" t="str">
            <v>x</v>
          </cell>
        </row>
        <row r="28">
          <cell r="B28" t="str">
            <v>x</v>
          </cell>
          <cell r="D28" t="str">
            <v>x</v>
          </cell>
        </row>
        <row r="29">
          <cell r="B29" t="str">
            <v>x</v>
          </cell>
          <cell r="D29" t="str">
            <v>x</v>
          </cell>
        </row>
      </sheetData>
      <sheetData sheetId="17"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E8">
            <v>0</v>
          </cell>
          <cell r="F8">
            <v>0</v>
          </cell>
        </row>
        <row r="11">
          <cell r="C11">
            <v>0</v>
          </cell>
          <cell r="E11">
            <v>0</v>
          </cell>
        </row>
        <row r="12">
          <cell r="C12">
            <v>0</v>
          </cell>
          <cell r="E12">
            <v>0</v>
          </cell>
        </row>
      </sheetData>
      <sheetData sheetId="18">
        <row r="7">
          <cell r="A7" t="str">
            <v>договор  с _____ от_____№  __ на_________</v>
          </cell>
        </row>
        <row r="8">
          <cell r="A8" t="str">
            <v>договор  с _____ от_____№  __ на_________</v>
          </cell>
        </row>
        <row r="9">
          <cell r="A9" t="str">
            <v>договор  с _____ от_____№  __ на_________</v>
          </cell>
        </row>
        <row r="12">
          <cell r="A12" t="str">
            <v>договор  с _____ от_____№  __ на_________</v>
          </cell>
        </row>
        <row r="13">
          <cell r="A13" t="str">
            <v>договор  с _____ от_____№  __ на_________</v>
          </cell>
        </row>
        <row r="14">
          <cell r="A14" t="str">
            <v>договор  с _____ от_____№  __ на_________</v>
          </cell>
        </row>
        <row r="15">
          <cell r="A15" t="str">
            <v>договор  с _____ от_____№  __ на_________</v>
          </cell>
        </row>
        <row r="21">
          <cell r="A21" t="str">
            <v>договор  с _____ от_____№  __ на_________</v>
          </cell>
        </row>
        <row r="38">
          <cell r="A38" t="str">
            <v>договор  с _____ от_____№  __ на_________</v>
          </cell>
        </row>
      </sheetData>
      <sheetData sheetId="19">
        <row r="6">
          <cell r="B6" t="str">
            <v>х</v>
          </cell>
          <cell r="D6" t="str">
            <v>х</v>
          </cell>
        </row>
        <row r="16">
          <cell r="B16" t="str">
            <v>х</v>
          </cell>
          <cell r="D16" t="str">
            <v>х</v>
          </cell>
        </row>
        <row r="20">
          <cell r="B20" t="str">
            <v>х</v>
          </cell>
          <cell r="D20" t="str">
            <v>х</v>
          </cell>
        </row>
        <row r="26">
          <cell r="B26" t="str">
            <v>х</v>
          </cell>
          <cell r="D26" t="str">
            <v>х</v>
          </cell>
        </row>
        <row r="32">
          <cell r="A32" t="str">
            <v>договор  с _____ от_____№  __ на_________</v>
          </cell>
        </row>
        <row r="33">
          <cell r="A33" t="str">
            <v>договор  с _____ от_____№  __ на_________</v>
          </cell>
        </row>
        <row r="34">
          <cell r="A34" t="str">
            <v>договор  с _____ от_____№  __ на_________</v>
          </cell>
        </row>
        <row r="37">
          <cell r="A37" t="str">
            <v>договор  с _____ от_____№  __ на_________</v>
          </cell>
        </row>
        <row r="38">
          <cell r="A38" t="str">
            <v>договор  с _____ от_____№  __ на_________</v>
          </cell>
        </row>
        <row r="41">
          <cell r="A41" t="str">
            <v>договор  с _____ от_____№  __ на_________</v>
          </cell>
        </row>
        <row r="42">
          <cell r="A42" t="str">
            <v>договор  с _____ от_____№  __ на_________</v>
          </cell>
        </row>
        <row r="43">
          <cell r="A43" t="str">
            <v>договор  с _____ от_____№  __ на_________</v>
          </cell>
        </row>
        <row r="46">
          <cell r="A46" t="str">
            <v>договор  с _____ от_____№  __ на_________</v>
          </cell>
        </row>
        <row r="47">
          <cell r="A47" t="str">
            <v>договор  с _____ от_____№  __ на_________</v>
          </cell>
        </row>
        <row r="49">
          <cell r="B49" t="str">
            <v>х</v>
          </cell>
          <cell r="D49" t="str">
            <v>х</v>
          </cell>
        </row>
        <row r="51">
          <cell r="A51" t="str">
            <v>договор  с _____ от_____№  __ на_________</v>
          </cell>
        </row>
      </sheetData>
      <sheetData sheetId="20">
        <row r="6">
          <cell r="B6" t="str">
            <v>x</v>
          </cell>
          <cell r="D6" t="str">
            <v>x</v>
          </cell>
        </row>
        <row r="9">
          <cell r="B9" t="str">
            <v>x</v>
          </cell>
          <cell r="D9" t="str">
            <v>x</v>
          </cell>
        </row>
        <row r="10">
          <cell r="A10" t="str">
            <v>договор № ___ от ____</v>
          </cell>
          <cell r="B10" t="str">
            <v>х</v>
          </cell>
          <cell r="D10" t="str">
            <v>х</v>
          </cell>
        </row>
        <row r="11">
          <cell r="A11" t="str">
            <v>договор № ___ от ____</v>
          </cell>
          <cell r="B11" t="str">
            <v>x</v>
          </cell>
          <cell r="D11" t="str">
            <v>x</v>
          </cell>
        </row>
      </sheetData>
      <sheetData sheetId="21">
        <row r="13">
          <cell r="A13" t="str">
            <v>транспортный налог</v>
          </cell>
        </row>
        <row r="17">
          <cell r="A17" t="str">
            <v>Добавить</v>
          </cell>
        </row>
        <row r="18">
          <cell r="A18" t="str">
            <v>Всего транспортный налог</v>
          </cell>
          <cell r="C18" t="str">
            <v>х</v>
          </cell>
          <cell r="D18" t="str">
            <v>х</v>
          </cell>
          <cell r="F18" t="str">
            <v>х</v>
          </cell>
          <cell r="I18" t="str">
            <v>х</v>
          </cell>
          <cell r="K18" t="str">
            <v>х</v>
          </cell>
        </row>
      </sheetData>
      <sheetData sheetId="23">
        <row r="6">
          <cell r="B6" t="str">
            <v>x</v>
          </cell>
          <cell r="D6" t="str">
            <v>x</v>
          </cell>
        </row>
        <row r="7">
          <cell r="B7" t="str">
            <v>x</v>
          </cell>
          <cell r="D7" t="str">
            <v>x</v>
          </cell>
        </row>
        <row r="8">
          <cell r="B8" t="str">
            <v>x</v>
          </cell>
          <cell r="D8" t="str">
            <v>x</v>
          </cell>
        </row>
        <row r="10">
          <cell r="A10" t="str">
            <v>договор  с _____ от_____№  __ на_________</v>
          </cell>
          <cell r="B10" t="str">
            <v>x</v>
          </cell>
          <cell r="D10" t="str">
            <v>x</v>
          </cell>
        </row>
        <row r="11">
          <cell r="A11" t="str">
            <v>договор  с _____ от_____№  __ на_________</v>
          </cell>
          <cell r="B11" t="str">
            <v>x</v>
          </cell>
          <cell r="D11" t="str">
            <v>x</v>
          </cell>
        </row>
        <row r="12">
          <cell r="A12" t="str">
            <v>договор  с _____ от_____№  __ на_________</v>
          </cell>
          <cell r="B12" t="str">
            <v>x</v>
          </cell>
          <cell r="D12" t="str">
            <v>x</v>
          </cell>
        </row>
        <row r="13">
          <cell r="A13" t="str">
            <v>договор  с _____ от_____№  __ на_________</v>
          </cell>
          <cell r="B13" t="str">
            <v>x</v>
          </cell>
          <cell r="D13" t="str">
            <v>x</v>
          </cell>
        </row>
        <row r="16">
          <cell r="B16" t="str">
            <v>x</v>
          </cell>
          <cell r="D16" t="str">
            <v>x</v>
          </cell>
        </row>
        <row r="17">
          <cell r="A17" t="str">
            <v>договор  с _____ от_____№  __ на_________</v>
          </cell>
          <cell r="B17" t="str">
            <v>x</v>
          </cell>
          <cell r="D17" t="str">
            <v>x</v>
          </cell>
        </row>
        <row r="18">
          <cell r="A18" t="str">
            <v>договор  с _____ от_____№  __ на_________</v>
          </cell>
          <cell r="B18" t="str">
            <v>x</v>
          </cell>
          <cell r="D18" t="str">
            <v>x</v>
          </cell>
        </row>
      </sheetData>
      <sheetData sheetId="24">
        <row r="7">
          <cell r="A7" t="str">
            <v>договор  с _____ от_____№  __ </v>
          </cell>
          <cell r="B7" t="str">
            <v>х</v>
          </cell>
          <cell r="D7" t="str">
            <v>х</v>
          </cell>
        </row>
        <row r="8">
          <cell r="A8" t="str">
            <v>договор  с _____ от_____№  __ </v>
          </cell>
          <cell r="B8" t="str">
            <v>x</v>
          </cell>
          <cell r="D8" t="str">
            <v>x</v>
          </cell>
        </row>
        <row r="9">
          <cell r="A9" t="str">
            <v>договор  с _____ от_____№  __ </v>
          </cell>
          <cell r="B9" t="str">
            <v>x</v>
          </cell>
          <cell r="D9" t="str">
            <v>x</v>
          </cell>
        </row>
        <row r="10">
          <cell r="A10" t="str">
            <v>договор  с _____ от_____№  __ </v>
          </cell>
          <cell r="B10" t="str">
            <v>x</v>
          </cell>
          <cell r="D10" t="str">
            <v>x</v>
          </cell>
        </row>
        <row r="11">
          <cell r="A11" t="str">
            <v>договор  с _____ от_____№  __ </v>
          </cell>
          <cell r="B11" t="str">
            <v>x</v>
          </cell>
          <cell r="D11" t="str">
            <v>x</v>
          </cell>
        </row>
        <row r="14">
          <cell r="A14" t="str">
            <v>договор  с _____ от_____№  __ </v>
          </cell>
          <cell r="B14" t="str">
            <v>x</v>
          </cell>
          <cell r="D14" t="str">
            <v>x</v>
          </cell>
        </row>
        <row r="15">
          <cell r="A15" t="str">
            <v>договор  с _____ от_____№  __ </v>
          </cell>
          <cell r="B15" t="str">
            <v>x</v>
          </cell>
          <cell r="D15" t="str">
            <v>x</v>
          </cell>
        </row>
        <row r="16">
          <cell r="A16" t="str">
            <v>договор  с _____ от_____№  __ </v>
          </cell>
          <cell r="B16" t="str">
            <v>x</v>
          </cell>
          <cell r="D16" t="str">
            <v>x</v>
          </cell>
        </row>
        <row r="17">
          <cell r="A17" t="str">
            <v>договор  с _____ от_____№  __ </v>
          </cell>
          <cell r="B17" t="str">
            <v>x</v>
          </cell>
          <cell r="D17" t="str">
            <v>x</v>
          </cell>
        </row>
        <row r="20">
          <cell r="A20" t="str">
            <v>договор  с _____ от_____№  __ </v>
          </cell>
          <cell r="B20" t="str">
            <v>x</v>
          </cell>
          <cell r="D20" t="str">
            <v>x</v>
          </cell>
        </row>
        <row r="21">
          <cell r="A21" t="str">
            <v>договор  с _____ от_____№  __ </v>
          </cell>
          <cell r="B21" t="str">
            <v>x</v>
          </cell>
          <cell r="D21" t="str">
            <v>x</v>
          </cell>
        </row>
        <row r="22">
          <cell r="A22" t="str">
            <v>договор  с _____ от_____№  __ </v>
          </cell>
          <cell r="B22" t="str">
            <v>x</v>
          </cell>
          <cell r="D22" t="str">
            <v>x</v>
          </cell>
        </row>
        <row r="23">
          <cell r="A23" t="str">
            <v>договор  с _____ от_____№  __ </v>
          </cell>
          <cell r="B23" t="str">
            <v>x</v>
          </cell>
          <cell r="D23" t="str">
            <v>x</v>
          </cell>
        </row>
      </sheetData>
      <sheetData sheetId="26">
        <row r="6">
          <cell r="A6" t="str">
            <v>договор  с _____ от_____№  __ на_________</v>
          </cell>
        </row>
        <row r="7">
          <cell r="A7" t="str">
            <v>договор  с _____ от_____№  __ на_________</v>
          </cell>
        </row>
        <row r="8">
          <cell r="A8" t="str">
            <v>договор  с _____ от_____№  __ на_________</v>
          </cell>
        </row>
        <row r="9">
          <cell r="A9" t="str">
            <v>договор  с _____ от_____№  __ на_________</v>
          </cell>
        </row>
        <row r="10">
          <cell r="A10" t="str">
            <v>договор  с _____ от_____№  __ на_________</v>
          </cell>
        </row>
        <row r="13">
          <cell r="A13" t="str">
            <v>договор  с _____ от_____№  __ на_________</v>
          </cell>
        </row>
        <row r="14">
          <cell r="A14" t="str">
            <v>договор  с _____ от_____№  __ на_________</v>
          </cell>
        </row>
        <row r="15">
          <cell r="A15" t="str">
            <v>договор  с _____ от_____№  __ на_________</v>
          </cell>
        </row>
        <row r="16">
          <cell r="A16" t="str">
            <v>договор  с _____ от_____№  __ на_________</v>
          </cell>
        </row>
        <row r="17">
          <cell r="A17" t="str">
            <v>договор  с _____ от_____№  __ на_________</v>
          </cell>
        </row>
      </sheetData>
      <sheetData sheetId="27">
        <row r="7">
          <cell r="A7" t="str">
            <v>договор  с _____ от_____№  __ </v>
          </cell>
        </row>
        <row r="8">
          <cell r="A8" t="str">
            <v>договор  с _____ от_____№  __ </v>
          </cell>
        </row>
        <row r="11">
          <cell r="A11" t="str">
            <v>договор  с _____ от_____№  __ </v>
          </cell>
        </row>
        <row r="12">
          <cell r="A12" t="str">
            <v>договор  с _____ от_____№  __ </v>
          </cell>
        </row>
        <row r="15">
          <cell r="A15" t="str">
            <v>договор  с _____ от_____№  __ </v>
          </cell>
        </row>
        <row r="16">
          <cell r="A16" t="str">
            <v>договор  с _____ от_____№  __ </v>
          </cell>
        </row>
        <row r="19">
          <cell r="A19" t="str">
            <v>Данные полиса</v>
          </cell>
        </row>
        <row r="20">
          <cell r="A20" t="str">
            <v>Данные полиса</v>
          </cell>
        </row>
        <row r="21">
          <cell r="A21" t="str">
            <v>Данные полиса</v>
          </cell>
        </row>
        <row r="24">
          <cell r="A24" t="str">
            <v>договор  с _____ от_____№  __ </v>
          </cell>
        </row>
        <row r="25">
          <cell r="A25" t="str">
            <v>договор  с _____ от_____№  __ </v>
          </cell>
        </row>
        <row r="26">
          <cell r="A26" t="str">
            <v>договор  с _____ от_____№  __ </v>
          </cell>
        </row>
      </sheetData>
      <sheetData sheetId="28">
        <row r="7">
          <cell r="A7" t="str">
            <v>договор  с _____ от_____№  __ на_________</v>
          </cell>
        </row>
        <row r="8">
          <cell r="A8" t="str">
            <v>договор  с _____ от_____№  __ на_________</v>
          </cell>
        </row>
      </sheetData>
      <sheetData sheetId="30">
        <row r="7">
          <cell r="A7" t="str">
            <v>договор  с _____ от_____№  __ </v>
          </cell>
        </row>
        <row r="8">
          <cell r="A8" t="str">
            <v>договор  с _____ от_____№  __ </v>
          </cell>
        </row>
        <row r="9">
          <cell r="A9" t="str">
            <v>договор  с _____ от_____№  __ </v>
          </cell>
        </row>
        <row r="10">
          <cell r="A10" t="str">
            <v>договор  с _____ от_____№  __ </v>
          </cell>
        </row>
      </sheetData>
      <sheetData sheetId="31">
        <row r="12">
          <cell r="B12" t="str">
            <v>x</v>
          </cell>
          <cell r="C12" t="str">
            <v>х</v>
          </cell>
          <cell r="D12" t="str">
            <v>x</v>
          </cell>
          <cell r="E12" t="str">
            <v>х</v>
          </cell>
        </row>
        <row r="13">
          <cell r="B13" t="str">
            <v>x</v>
          </cell>
          <cell r="C13" t="str">
            <v>х</v>
          </cell>
          <cell r="D13" t="str">
            <v>x</v>
          </cell>
          <cell r="E13" t="str">
            <v>х</v>
          </cell>
        </row>
        <row r="14">
          <cell r="B14" t="str">
            <v>x</v>
          </cell>
          <cell r="C14" t="str">
            <v>х</v>
          </cell>
          <cell r="D14" t="str">
            <v>x</v>
          </cell>
          <cell r="F14">
            <v>0</v>
          </cell>
        </row>
        <row r="15">
          <cell r="B15" t="str">
            <v>x</v>
          </cell>
          <cell r="C15" t="str">
            <v>х</v>
          </cell>
          <cell r="D15" t="str">
            <v>x</v>
          </cell>
          <cell r="F15">
            <v>0</v>
          </cell>
        </row>
        <row r="16">
          <cell r="B16" t="str">
            <v>x</v>
          </cell>
          <cell r="C16" t="str">
            <v>х</v>
          </cell>
          <cell r="D16" t="str">
            <v>x</v>
          </cell>
          <cell r="F16">
            <v>0</v>
          </cell>
        </row>
      </sheetData>
      <sheetData sheetId="35">
        <row r="2">
          <cell r="A2" t="str">
            <v>Расходы на капитальные вложения на 2019 год</v>
          </cell>
        </row>
        <row r="8">
          <cell r="A8" t="str">
            <v>Введите название</v>
          </cell>
        </row>
        <row r="11">
          <cell r="A11" t="str">
            <v>Введите название</v>
          </cell>
        </row>
        <row r="12">
          <cell r="A12" t="str">
            <v>Введите название</v>
          </cell>
        </row>
        <row r="15">
          <cell r="A15" t="str">
            <v>Введите название</v>
          </cell>
        </row>
        <row r="18">
          <cell r="A18" t="str">
            <v>Введите название</v>
          </cell>
        </row>
        <row r="19">
          <cell r="A19" t="str">
            <v>Введите название</v>
          </cell>
        </row>
        <row r="22">
          <cell r="A22" t="str">
            <v>Введите название</v>
          </cell>
        </row>
        <row r="25">
          <cell r="A25" t="str">
            <v>Введите название</v>
          </cell>
        </row>
        <row r="26">
          <cell r="A26" t="str">
            <v>Введите название</v>
          </cell>
        </row>
        <row r="27">
          <cell r="A27" t="str">
            <v>Введите название</v>
          </cell>
        </row>
        <row r="30">
          <cell r="A30" t="str">
            <v>Введите название</v>
          </cell>
        </row>
      </sheetData>
      <sheetData sheetId="37">
        <row r="7">
          <cell r="A7" t="str">
            <v>Введите название</v>
          </cell>
          <cell r="B7" t="str">
            <v>x</v>
          </cell>
          <cell r="D7" t="str">
            <v>x</v>
          </cell>
        </row>
        <row r="8">
          <cell r="A8" t="str">
            <v>Введите название</v>
          </cell>
          <cell r="B8" t="str">
            <v>x</v>
          </cell>
          <cell r="D8" t="str">
            <v>x</v>
          </cell>
        </row>
        <row r="9">
          <cell r="A9" t="str">
            <v>Введите название</v>
          </cell>
          <cell r="B9" t="str">
            <v>x</v>
          </cell>
          <cell r="D9" t="str">
            <v>x</v>
          </cell>
        </row>
        <row r="12">
          <cell r="A12" t="str">
            <v>Введите название</v>
          </cell>
          <cell r="B12" t="str">
            <v>x</v>
          </cell>
          <cell r="D12" t="str">
            <v>x</v>
          </cell>
        </row>
        <row r="13">
          <cell r="A13" t="str">
            <v>Введите название</v>
          </cell>
          <cell r="B13" t="str">
            <v>x</v>
          </cell>
          <cell r="D13" t="str">
            <v>x</v>
          </cell>
        </row>
        <row r="14">
          <cell r="A14" t="str">
            <v>Введите название</v>
          </cell>
          <cell r="B14" t="str">
            <v>x</v>
          </cell>
          <cell r="D14" t="str">
            <v>x</v>
          </cell>
        </row>
        <row r="16">
          <cell r="B16" t="str">
            <v>x</v>
          </cell>
          <cell r="D16" t="str">
            <v>x</v>
          </cell>
        </row>
        <row r="17">
          <cell r="B17" t="str">
            <v>x</v>
          </cell>
          <cell r="D17" t="str">
            <v>x</v>
          </cell>
        </row>
        <row r="18">
          <cell r="B18" t="str">
            <v>x</v>
          </cell>
          <cell r="D18" t="str">
            <v>x</v>
          </cell>
        </row>
        <row r="20">
          <cell r="A20" t="str">
            <v>Введите название</v>
          </cell>
          <cell r="B20" t="str">
            <v>x</v>
          </cell>
          <cell r="D20" t="str">
            <v>x</v>
          </cell>
        </row>
        <row r="21">
          <cell r="A21" t="str">
            <v>Введите название</v>
          </cell>
          <cell r="B21" t="str">
            <v>x</v>
          </cell>
          <cell r="D21" t="str">
            <v>x</v>
          </cell>
        </row>
        <row r="22">
          <cell r="A22" t="str">
            <v>Введите название</v>
          </cell>
          <cell r="B22" t="str">
            <v>x</v>
          </cell>
          <cell r="D22" t="str">
            <v>x</v>
          </cell>
        </row>
      </sheetData>
      <sheetData sheetId="40">
        <row r="7">
          <cell r="G7">
            <v>0</v>
          </cell>
        </row>
        <row r="8">
          <cell r="G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G10">
            <v>0</v>
          </cell>
        </row>
        <row r="11">
          <cell r="C11" t="str">
            <v>x</v>
          </cell>
          <cell r="D11" t="str">
            <v>х</v>
          </cell>
          <cell r="E11" t="str">
            <v>x</v>
          </cell>
          <cell r="F11" t="str">
            <v>х</v>
          </cell>
        </row>
        <row r="12">
          <cell r="C12" t="str">
            <v>x</v>
          </cell>
          <cell r="D12" t="str">
            <v>х</v>
          </cell>
          <cell r="E12" t="str">
            <v>x</v>
          </cell>
          <cell r="F12" t="str">
            <v>х</v>
          </cell>
        </row>
        <row r="13">
          <cell r="C13" t="str">
            <v>x</v>
          </cell>
          <cell r="D13" t="str">
            <v>х</v>
          </cell>
          <cell r="E13" t="str">
            <v>x</v>
          </cell>
          <cell r="F13" t="str">
            <v>х</v>
          </cell>
        </row>
        <row r="14">
          <cell r="C14" t="str">
            <v>x</v>
          </cell>
          <cell r="D14" t="str">
            <v>х</v>
          </cell>
          <cell r="E14" t="str">
            <v>x</v>
          </cell>
          <cell r="F14" t="str">
            <v>х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41">
        <row r="8">
          <cell r="C8" t="str">
            <v>x</v>
          </cell>
          <cell r="D8" t="str">
            <v>х</v>
          </cell>
          <cell r="E8" t="str">
            <v>x</v>
          </cell>
          <cell r="F8" t="str">
            <v>х</v>
          </cell>
        </row>
        <row r="9">
          <cell r="C9" t="str">
            <v>x</v>
          </cell>
          <cell r="D9" t="str">
            <v>х</v>
          </cell>
          <cell r="E9" t="str">
            <v>x</v>
          </cell>
          <cell r="F9" t="str">
            <v>х</v>
          </cell>
        </row>
        <row r="10">
          <cell r="C10" t="str">
            <v>x</v>
          </cell>
          <cell r="D10" t="str">
            <v>х</v>
          </cell>
          <cell r="E10" t="str">
            <v>x</v>
          </cell>
          <cell r="F10" t="str">
            <v>х</v>
          </cell>
        </row>
        <row r="11">
          <cell r="C11" t="str">
            <v>x</v>
          </cell>
          <cell r="D11" t="str">
            <v>х</v>
          </cell>
          <cell r="E11" t="str">
            <v>x</v>
          </cell>
          <cell r="F11" t="str">
            <v>х</v>
          </cell>
        </row>
        <row r="13">
          <cell r="F13">
            <v>0</v>
          </cell>
        </row>
      </sheetData>
      <sheetData sheetId="42">
        <row r="45">
          <cell r="G45">
            <v>0</v>
          </cell>
        </row>
      </sheetData>
      <sheetData sheetId="47">
        <row r="7">
          <cell r="E7" t="str">
            <v>Январь</v>
          </cell>
        </row>
        <row r="8">
          <cell r="E8" t="str">
            <v>Февраль</v>
          </cell>
        </row>
        <row r="9">
          <cell r="E9" t="str">
            <v>Март</v>
          </cell>
        </row>
        <row r="10">
          <cell r="E10" t="str">
            <v>Апрель</v>
          </cell>
        </row>
        <row r="11">
          <cell r="E11" t="str">
            <v>Май</v>
          </cell>
        </row>
        <row r="12">
          <cell r="E12" t="str">
            <v>Июнь</v>
          </cell>
        </row>
        <row r="13">
          <cell r="E13" t="str">
            <v>Июль</v>
          </cell>
        </row>
        <row r="14">
          <cell r="E14" t="str">
            <v>Август</v>
          </cell>
        </row>
        <row r="15">
          <cell r="E15" t="str">
            <v>Сентябрь</v>
          </cell>
        </row>
        <row r="16">
          <cell r="E16" t="str">
            <v>Октябрь</v>
          </cell>
        </row>
        <row r="17">
          <cell r="E17" t="str">
            <v>Ноябрь</v>
          </cell>
        </row>
        <row r="18">
          <cell r="E18" t="str">
            <v>Декабрь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ЦТ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таблица фст"/>
      <sheetName val="Производство электроэнергии"/>
      <sheetName val=" НВВ передача"/>
      <sheetName val="Данные"/>
      <sheetName val="П2.1"/>
    </sheetNames>
    <sheetDataSet>
      <sheetData sheetId="0">
        <row r="14">
          <cell r="B14">
            <v>2005</v>
          </cell>
        </row>
        <row r="15">
          <cell r="B15">
            <v>2004</v>
          </cell>
        </row>
      </sheetData>
      <sheetData sheetId="10">
        <row r="15">
          <cell r="C15">
            <v>0</v>
          </cell>
        </row>
        <row r="24">
          <cell r="C2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  <sheetName val="СписочнаяЧисленность"/>
      <sheetName val="Temp_TOV"/>
      <sheetName val="ф.2 за 4 кв.2005"/>
      <sheetName val="обслуживание"/>
      <sheetName val="БФ-2-8-П"/>
      <sheetName val="FEK 2002.Н"/>
      <sheetName val="Приложение 2.1"/>
      <sheetName val="Титульный лист С-П"/>
      <sheetName val="2002(v1)"/>
      <sheetName val="ФИНПЛАН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свод"/>
      <sheetName val="расчет тарифов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</sheetNames>
    <sheetDataSet>
      <sheetData sheetId="11">
        <row r="2">
          <cell r="A2">
            <v>1.049</v>
          </cell>
          <cell r="B2">
            <v>1.086</v>
          </cell>
          <cell r="C2">
            <v>1.091</v>
          </cell>
          <cell r="D2">
            <v>1.124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tabSelected="1" zoomScale="70" zoomScaleNormal="70" zoomScaleSheetLayoutView="91" zoomScalePageLayoutView="0" workbookViewId="0" topLeftCell="A1">
      <pane xSplit="2" ySplit="6" topLeftCell="C7" activePane="bottomRight" state="frozen"/>
      <selection pane="topLeft" activeCell="C5" sqref="C5:G5"/>
      <selection pane="topRight" activeCell="C5" sqref="C5:G5"/>
      <selection pane="bottomLeft" activeCell="C5" sqref="C5:G5"/>
      <selection pane="bottomRight" activeCell="Q17" sqref="Q17"/>
    </sheetView>
  </sheetViews>
  <sheetFormatPr defaultColWidth="9.00390625" defaultRowHeight="12.75"/>
  <cols>
    <col min="1" max="1" width="6.875" style="1" customWidth="1"/>
    <col min="2" max="2" width="27.375" style="1" customWidth="1"/>
    <col min="3" max="10" width="10.25390625" style="1" customWidth="1"/>
    <col min="11" max="11" width="11.25390625" style="1" customWidth="1"/>
    <col min="12" max="12" width="11.125" style="1" customWidth="1"/>
    <col min="13" max="21" width="10.25390625" style="1" customWidth="1"/>
    <col min="22" max="22" width="16.625" style="1" customWidth="1"/>
    <col min="23" max="27" width="10.25390625" style="1" customWidth="1"/>
    <col min="28" max="16384" width="9.125" style="1" customWidth="1"/>
  </cols>
  <sheetData>
    <row r="1" spans="26:27" ht="15.75">
      <c r="Z1" s="116" t="s">
        <v>0</v>
      </c>
      <c r="AA1" s="116"/>
    </row>
    <row r="2" spans="1:27" ht="18" customHeight="1">
      <c r="A2" s="2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5"/>
      <c r="V2" s="4"/>
      <c r="W2" s="4"/>
      <c r="X2" s="4"/>
      <c r="Y2" s="4"/>
      <c r="Z2" s="117"/>
      <c r="AA2" s="118"/>
    </row>
    <row r="3" spans="1:27" ht="23.25" customHeight="1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1:27" ht="13.5" thickBot="1">
      <c r="A4" s="4"/>
      <c r="B4" s="6"/>
      <c r="C4" s="6"/>
      <c r="D4" s="6"/>
      <c r="E4" s="6"/>
      <c r="F4" s="6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7" t="s">
        <v>2</v>
      </c>
    </row>
    <row r="5" spans="1:27" s="8" customFormat="1" ht="30.75" customHeight="1">
      <c r="A5" s="120" t="s">
        <v>3</v>
      </c>
      <c r="B5" s="122" t="s">
        <v>4</v>
      </c>
      <c r="C5" s="120" t="s">
        <v>5</v>
      </c>
      <c r="D5" s="124"/>
      <c r="E5" s="124"/>
      <c r="F5" s="124"/>
      <c r="G5" s="125"/>
      <c r="H5" s="120" t="s">
        <v>6</v>
      </c>
      <c r="I5" s="124"/>
      <c r="J5" s="124"/>
      <c r="K5" s="124"/>
      <c r="L5" s="125"/>
      <c r="M5" s="120" t="s">
        <v>64</v>
      </c>
      <c r="N5" s="124"/>
      <c r="O5" s="124"/>
      <c r="P5" s="124"/>
      <c r="Q5" s="125"/>
      <c r="R5" s="120" t="s">
        <v>65</v>
      </c>
      <c r="S5" s="124"/>
      <c r="T5" s="124"/>
      <c r="U5" s="124"/>
      <c r="V5" s="125"/>
      <c r="W5" s="120" t="s">
        <v>66</v>
      </c>
      <c r="X5" s="124"/>
      <c r="Y5" s="124"/>
      <c r="Z5" s="124"/>
      <c r="AA5" s="125"/>
    </row>
    <row r="6" spans="1:27" s="8" customFormat="1" ht="24" customHeight="1" thickBot="1">
      <c r="A6" s="121"/>
      <c r="B6" s="123"/>
      <c r="C6" s="9" t="s">
        <v>7</v>
      </c>
      <c r="D6" s="10" t="s">
        <v>8</v>
      </c>
      <c r="E6" s="10" t="s">
        <v>9</v>
      </c>
      <c r="F6" s="10" t="s">
        <v>10</v>
      </c>
      <c r="G6" s="11" t="s">
        <v>11</v>
      </c>
      <c r="H6" s="9" t="s">
        <v>7</v>
      </c>
      <c r="I6" s="10" t="s">
        <v>8</v>
      </c>
      <c r="J6" s="10" t="s">
        <v>9</v>
      </c>
      <c r="K6" s="10" t="s">
        <v>10</v>
      </c>
      <c r="L6" s="11" t="s">
        <v>11</v>
      </c>
      <c r="M6" s="9" t="s">
        <v>7</v>
      </c>
      <c r="N6" s="10" t="s">
        <v>8</v>
      </c>
      <c r="O6" s="10" t="s">
        <v>9</v>
      </c>
      <c r="P6" s="10" t="s">
        <v>10</v>
      </c>
      <c r="Q6" s="11" t="s">
        <v>11</v>
      </c>
      <c r="R6" s="9" t="s">
        <v>7</v>
      </c>
      <c r="S6" s="10" t="s">
        <v>8</v>
      </c>
      <c r="T6" s="10" t="s">
        <v>9</v>
      </c>
      <c r="U6" s="10" t="s">
        <v>10</v>
      </c>
      <c r="V6" s="11" t="s">
        <v>11</v>
      </c>
      <c r="W6" s="9" t="s">
        <v>7</v>
      </c>
      <c r="X6" s="10" t="s">
        <v>8</v>
      </c>
      <c r="Y6" s="10" t="s">
        <v>9</v>
      </c>
      <c r="Z6" s="10" t="s">
        <v>10</v>
      </c>
      <c r="AA6" s="11" t="s">
        <v>11</v>
      </c>
    </row>
    <row r="7" spans="1:27" s="16" customFormat="1" ht="13.5" thickBot="1">
      <c r="A7" s="12">
        <v>1</v>
      </c>
      <c r="B7" s="13">
        <v>2</v>
      </c>
      <c r="C7" s="12">
        <v>3</v>
      </c>
      <c r="D7" s="14">
        <v>4</v>
      </c>
      <c r="E7" s="14">
        <v>5</v>
      </c>
      <c r="F7" s="14">
        <v>6</v>
      </c>
      <c r="G7" s="15">
        <v>7</v>
      </c>
      <c r="H7" s="12">
        <v>8</v>
      </c>
      <c r="I7" s="14">
        <v>9</v>
      </c>
      <c r="J7" s="14">
        <v>10</v>
      </c>
      <c r="K7" s="14">
        <v>11</v>
      </c>
      <c r="L7" s="15">
        <v>12</v>
      </c>
      <c r="M7" s="12">
        <v>13</v>
      </c>
      <c r="N7" s="14">
        <v>14</v>
      </c>
      <c r="O7" s="14">
        <v>15</v>
      </c>
      <c r="P7" s="14">
        <v>16</v>
      </c>
      <c r="Q7" s="15">
        <v>17</v>
      </c>
      <c r="R7" s="12">
        <v>18</v>
      </c>
      <c r="S7" s="14">
        <v>19</v>
      </c>
      <c r="T7" s="14">
        <v>20</v>
      </c>
      <c r="U7" s="14">
        <v>21</v>
      </c>
      <c r="V7" s="15">
        <v>22</v>
      </c>
      <c r="W7" s="12">
        <v>23</v>
      </c>
      <c r="X7" s="14">
        <v>24</v>
      </c>
      <c r="Y7" s="14">
        <v>25</v>
      </c>
      <c r="Z7" s="14">
        <v>26</v>
      </c>
      <c r="AA7" s="15">
        <v>27</v>
      </c>
    </row>
    <row r="8" spans="1:27" s="8" customFormat="1" ht="31.5">
      <c r="A8" s="17" t="s">
        <v>12</v>
      </c>
      <c r="B8" s="18" t="s">
        <v>13</v>
      </c>
      <c r="C8" s="19">
        <f>C18+C20+C21</f>
        <v>0</v>
      </c>
      <c r="D8" s="20">
        <f>D14+D15+D16+D17</f>
        <v>0</v>
      </c>
      <c r="E8" s="20">
        <f>E9+E14+E15+E16+E17</f>
        <v>0</v>
      </c>
      <c r="F8" s="20">
        <f>F9+F14+F15+F16+F17</f>
        <v>0</v>
      </c>
      <c r="G8" s="21">
        <f>G9+G14+G15+G16+G17</f>
        <v>0</v>
      </c>
      <c r="H8" s="19">
        <f>H18+H20+H21</f>
        <v>419.7078</v>
      </c>
      <c r="I8" s="20">
        <f>I14+I15+I16+I17</f>
        <v>419.7078</v>
      </c>
      <c r="J8" s="20">
        <f>J9+J14+J15+J16+J17</f>
        <v>0</v>
      </c>
      <c r="K8" s="20">
        <f>K9+K14+K15+K16+K17</f>
        <v>114.33989195999999</v>
      </c>
      <c r="L8" s="21">
        <f>L9+L14+L15+L16+L17</f>
        <v>3.238798075244631E-05</v>
      </c>
      <c r="M8" s="19">
        <f>M18+M20+M21</f>
        <v>80.14395200000001</v>
      </c>
      <c r="N8" s="20">
        <f>N14+N15+N16+N17</f>
        <v>80.143952</v>
      </c>
      <c r="O8" s="20">
        <f>O9+O14+O15+O16+O17</f>
        <v>0</v>
      </c>
      <c r="P8" s="20">
        <f>P9+P14+P15+P16+P17</f>
        <v>49.85683568</v>
      </c>
      <c r="Q8" s="21">
        <f>Q9+Q14+Q15+Q16+Q17</f>
        <v>2.3757873137242314E-05</v>
      </c>
      <c r="R8" s="19">
        <f>R18+R20+R21</f>
        <v>101.056048</v>
      </c>
      <c r="S8" s="20">
        <f>S14+S15+S16+S17</f>
        <v>101.056048</v>
      </c>
      <c r="T8" s="20">
        <f>T9+T14+T15+T16+T17</f>
        <v>0</v>
      </c>
      <c r="U8" s="20">
        <f>U9+U14+U15+U16+U17</f>
        <v>69.63431231999999</v>
      </c>
      <c r="V8" s="21">
        <f>V9+V14+V15+V16+V17</f>
        <v>2.9957054863416488E-05</v>
      </c>
      <c r="W8" s="19">
        <f>W18+W20+W21</f>
        <v>181.19999999999996</v>
      </c>
      <c r="X8" s="20">
        <f>X14+X15+X16+X17</f>
        <v>181.19999999999996</v>
      </c>
      <c r="Y8" s="20">
        <f>Y9+Y14+Y15+Y16+Y17</f>
        <v>0</v>
      </c>
      <c r="Z8" s="20">
        <f>Z9+Z14+Z15+Z16+Z17</f>
        <v>119.49109363999997</v>
      </c>
      <c r="AA8" s="21">
        <f>AA9+AA14+AA15+AA16+AA17</f>
        <v>-6.450720491102402E-07</v>
      </c>
    </row>
    <row r="9" spans="1:27" s="8" customFormat="1" ht="15.75">
      <c r="A9" s="22" t="s">
        <v>14</v>
      </c>
      <c r="B9" s="23" t="s">
        <v>15</v>
      </c>
      <c r="C9" s="24" t="s">
        <v>16</v>
      </c>
      <c r="D9" s="25" t="s">
        <v>16</v>
      </c>
      <c r="E9" s="26">
        <f>E11</f>
        <v>0</v>
      </c>
      <c r="F9" s="26">
        <f>F11+F12</f>
        <v>0</v>
      </c>
      <c r="G9" s="27">
        <f>G11+G12+G13</f>
        <v>0</v>
      </c>
      <c r="H9" s="24" t="s">
        <v>16</v>
      </c>
      <c r="I9" s="25" t="s">
        <v>16</v>
      </c>
      <c r="J9" s="26">
        <f>J11</f>
        <v>0</v>
      </c>
      <c r="K9" s="26">
        <f>K11+K12</f>
        <v>114.33989195999999</v>
      </c>
      <c r="L9" s="27">
        <f>L11+L12+L13</f>
        <v>3.238798075244631E-05</v>
      </c>
      <c r="M9" s="24" t="s">
        <v>16</v>
      </c>
      <c r="N9" s="25" t="s">
        <v>16</v>
      </c>
      <c r="O9" s="26">
        <f>O11</f>
        <v>0</v>
      </c>
      <c r="P9" s="26">
        <f>P11+P12</f>
        <v>49.85683568</v>
      </c>
      <c r="Q9" s="27">
        <f>Q11+Q12+Q13</f>
        <v>2.3757873137242314E-05</v>
      </c>
      <c r="R9" s="24" t="s">
        <v>16</v>
      </c>
      <c r="S9" s="25" t="s">
        <v>16</v>
      </c>
      <c r="T9" s="26">
        <f>T11</f>
        <v>0</v>
      </c>
      <c r="U9" s="26">
        <f>U11+U12</f>
        <v>69.63431231999999</v>
      </c>
      <c r="V9" s="27">
        <f>V11+V12+V13</f>
        <v>2.9957054863416488E-05</v>
      </c>
      <c r="W9" s="24" t="s">
        <v>16</v>
      </c>
      <c r="X9" s="25" t="s">
        <v>16</v>
      </c>
      <c r="Y9" s="26">
        <f>Y11</f>
        <v>0</v>
      </c>
      <c r="Z9" s="26">
        <f>Z11+Z12</f>
        <v>119.49109363999997</v>
      </c>
      <c r="AA9" s="27">
        <f>AA11+AA12+AA13</f>
        <v>-6.450720491102402E-07</v>
      </c>
    </row>
    <row r="10" spans="1:27" s="8" customFormat="1" ht="15.75">
      <c r="A10" s="22"/>
      <c r="B10" s="23" t="s">
        <v>17</v>
      </c>
      <c r="C10" s="24" t="s">
        <v>16</v>
      </c>
      <c r="D10" s="28" t="s">
        <v>16</v>
      </c>
      <c r="E10" s="28" t="s">
        <v>16</v>
      </c>
      <c r="F10" s="28" t="s">
        <v>16</v>
      </c>
      <c r="G10" s="29" t="s">
        <v>16</v>
      </c>
      <c r="H10" s="24" t="s">
        <v>16</v>
      </c>
      <c r="I10" s="28" t="s">
        <v>16</v>
      </c>
      <c r="J10" s="28" t="s">
        <v>16</v>
      </c>
      <c r="K10" s="28" t="s">
        <v>16</v>
      </c>
      <c r="L10" s="29" t="s">
        <v>16</v>
      </c>
      <c r="M10" s="24" t="s">
        <v>16</v>
      </c>
      <c r="N10" s="28" t="s">
        <v>16</v>
      </c>
      <c r="O10" s="28" t="s">
        <v>16</v>
      </c>
      <c r="P10" s="28" t="s">
        <v>16</v>
      </c>
      <c r="Q10" s="29" t="s">
        <v>16</v>
      </c>
      <c r="R10" s="24" t="s">
        <v>16</v>
      </c>
      <c r="S10" s="28" t="s">
        <v>16</v>
      </c>
      <c r="T10" s="28" t="s">
        <v>16</v>
      </c>
      <c r="U10" s="28" t="s">
        <v>16</v>
      </c>
      <c r="V10" s="29" t="s">
        <v>16</v>
      </c>
      <c r="W10" s="24" t="s">
        <v>16</v>
      </c>
      <c r="X10" s="28" t="s">
        <v>16</v>
      </c>
      <c r="Y10" s="28" t="s">
        <v>16</v>
      </c>
      <c r="Z10" s="28" t="s">
        <v>16</v>
      </c>
      <c r="AA10" s="29" t="s">
        <v>16</v>
      </c>
    </row>
    <row r="11" spans="1:27" s="8" customFormat="1" ht="15.75">
      <c r="A11" s="22" t="s">
        <v>18</v>
      </c>
      <c r="B11" s="23" t="s">
        <v>8</v>
      </c>
      <c r="C11" s="24" t="s">
        <v>16</v>
      </c>
      <c r="D11" s="30" t="s">
        <v>16</v>
      </c>
      <c r="E11" s="31"/>
      <c r="F11" s="32">
        <f>D8-D18-D20-D21-E11-G11</f>
        <v>0</v>
      </c>
      <c r="G11" s="33"/>
      <c r="H11" s="24" t="s">
        <v>16</v>
      </c>
      <c r="I11" s="30" t="s">
        <v>16</v>
      </c>
      <c r="J11" s="31"/>
      <c r="K11" s="32">
        <f>I8-I18-I20-I21-J11-L11</f>
        <v>114.33989195999999</v>
      </c>
      <c r="L11" s="33"/>
      <c r="M11" s="24" t="s">
        <v>16</v>
      </c>
      <c r="N11" s="30" t="s">
        <v>16</v>
      </c>
      <c r="O11" s="31"/>
      <c r="P11" s="32">
        <f>N8-N18-N20-N21-O11-Q11</f>
        <v>49.85683568</v>
      </c>
      <c r="Q11" s="33"/>
      <c r="R11" s="24" t="s">
        <v>16</v>
      </c>
      <c r="S11" s="30" t="s">
        <v>16</v>
      </c>
      <c r="T11" s="31"/>
      <c r="U11" s="32">
        <f>S8-S18-S20-S21-T11-V11</f>
        <v>69.63431231999999</v>
      </c>
      <c r="V11" s="33"/>
      <c r="W11" s="24" t="s">
        <v>16</v>
      </c>
      <c r="X11" s="30" t="s">
        <v>16</v>
      </c>
      <c r="Y11" s="31"/>
      <c r="Z11" s="32">
        <f>X8-X18-X20-X21-Y11-AA11</f>
        <v>119.49109363999997</v>
      </c>
      <c r="AA11" s="33"/>
    </row>
    <row r="12" spans="1:27" s="8" customFormat="1" ht="15.75">
      <c r="A12" s="22" t="s">
        <v>19</v>
      </c>
      <c r="B12" s="23" t="s">
        <v>9</v>
      </c>
      <c r="C12" s="24" t="s">
        <v>16</v>
      </c>
      <c r="D12" s="30" t="s">
        <v>16</v>
      </c>
      <c r="E12" s="30" t="s">
        <v>16</v>
      </c>
      <c r="F12" s="32">
        <f>E8-E18-E20-E21-G12</f>
        <v>0</v>
      </c>
      <c r="G12" s="33"/>
      <c r="H12" s="24" t="s">
        <v>16</v>
      </c>
      <c r="I12" s="30" t="s">
        <v>16</v>
      </c>
      <c r="J12" s="30" t="s">
        <v>16</v>
      </c>
      <c r="K12" s="32">
        <f>J8-J18-J20-J21-L12</f>
        <v>0</v>
      </c>
      <c r="L12" s="33"/>
      <c r="M12" s="24" t="s">
        <v>16</v>
      </c>
      <c r="N12" s="30" t="s">
        <v>16</v>
      </c>
      <c r="O12" s="30" t="s">
        <v>16</v>
      </c>
      <c r="P12" s="32">
        <f>O8-O18-O20-O21-Q12</f>
        <v>0</v>
      </c>
      <c r="Q12" s="33"/>
      <c r="R12" s="24" t="s">
        <v>16</v>
      </c>
      <c r="S12" s="30" t="s">
        <v>16</v>
      </c>
      <c r="T12" s="30" t="s">
        <v>16</v>
      </c>
      <c r="U12" s="32">
        <f>T8-T18-T20-T21-V12</f>
        <v>0</v>
      </c>
      <c r="V12" s="33"/>
      <c r="W12" s="24" t="s">
        <v>16</v>
      </c>
      <c r="X12" s="30" t="s">
        <v>16</v>
      </c>
      <c r="Y12" s="30" t="s">
        <v>16</v>
      </c>
      <c r="Z12" s="32">
        <f>Y8-Y18-Y20-Y21-AA12</f>
        <v>0</v>
      </c>
      <c r="AA12" s="33"/>
    </row>
    <row r="13" spans="1:27" s="8" customFormat="1" ht="15.75">
      <c r="A13" s="22" t="s">
        <v>20</v>
      </c>
      <c r="B13" s="23" t="s">
        <v>10</v>
      </c>
      <c r="C13" s="24" t="s">
        <v>16</v>
      </c>
      <c r="D13" s="30" t="s">
        <v>16</v>
      </c>
      <c r="E13" s="30" t="s">
        <v>16</v>
      </c>
      <c r="F13" s="30" t="s">
        <v>16</v>
      </c>
      <c r="G13" s="34">
        <f>F8-F18-F20-F21</f>
        <v>0</v>
      </c>
      <c r="H13" s="24" t="s">
        <v>16</v>
      </c>
      <c r="I13" s="30" t="s">
        <v>16</v>
      </c>
      <c r="J13" s="30" t="s">
        <v>16</v>
      </c>
      <c r="K13" s="30" t="s">
        <v>16</v>
      </c>
      <c r="L13" s="34">
        <f>K8-K18-K20-K21</f>
        <v>3.238798075244631E-05</v>
      </c>
      <c r="M13" s="24" t="s">
        <v>16</v>
      </c>
      <c r="N13" s="30" t="s">
        <v>16</v>
      </c>
      <c r="O13" s="30" t="s">
        <v>16</v>
      </c>
      <c r="P13" s="30" t="s">
        <v>16</v>
      </c>
      <c r="Q13" s="34">
        <f>P8-P18-P20-P21</f>
        <v>2.3757873137242314E-05</v>
      </c>
      <c r="R13" s="24" t="s">
        <v>16</v>
      </c>
      <c r="S13" s="30" t="s">
        <v>16</v>
      </c>
      <c r="T13" s="30" t="s">
        <v>16</v>
      </c>
      <c r="U13" s="30" t="s">
        <v>16</v>
      </c>
      <c r="V13" s="34">
        <f>U8-U18-U20-U21</f>
        <v>2.9957054863416488E-05</v>
      </c>
      <c r="W13" s="24" t="s">
        <v>16</v>
      </c>
      <c r="X13" s="30" t="s">
        <v>16</v>
      </c>
      <c r="Y13" s="30" t="s">
        <v>16</v>
      </c>
      <c r="Z13" s="30" t="s">
        <v>16</v>
      </c>
      <c r="AA13" s="34">
        <f>Z8-Z18-Z20-Z21</f>
        <v>-6.450720491102402E-07</v>
      </c>
    </row>
    <row r="14" spans="1:27" s="8" customFormat="1" ht="15.75">
      <c r="A14" s="22" t="s">
        <v>21</v>
      </c>
      <c r="B14" s="23" t="s">
        <v>22</v>
      </c>
      <c r="C14" s="35">
        <f>SUM(D14:G14)</f>
        <v>0</v>
      </c>
      <c r="D14" s="36"/>
      <c r="E14" s="36"/>
      <c r="F14" s="36"/>
      <c r="G14" s="33"/>
      <c r="H14" s="35">
        <f>SUM(I14:L14)</f>
        <v>0</v>
      </c>
      <c r="I14" s="36"/>
      <c r="J14" s="36"/>
      <c r="K14" s="36"/>
      <c r="L14" s="33"/>
      <c r="M14" s="35">
        <f>SUM(N14:Q14)</f>
        <v>0</v>
      </c>
      <c r="N14" s="36"/>
      <c r="O14" s="36"/>
      <c r="P14" s="36"/>
      <c r="Q14" s="33"/>
      <c r="R14" s="35">
        <f>SUM(S14:V14)</f>
        <v>0</v>
      </c>
      <c r="S14" s="36"/>
      <c r="T14" s="36"/>
      <c r="U14" s="36"/>
      <c r="V14" s="33"/>
      <c r="W14" s="35">
        <f>SUM(X14:AA14)</f>
        <v>0</v>
      </c>
      <c r="X14" s="36"/>
      <c r="Y14" s="36"/>
      <c r="Z14" s="36"/>
      <c r="AA14" s="33"/>
    </row>
    <row r="15" spans="1:27" s="8" customFormat="1" ht="15.75">
      <c r="A15" s="22" t="s">
        <v>23</v>
      </c>
      <c r="B15" s="23" t="s">
        <v>24</v>
      </c>
      <c r="C15" s="35">
        <f>SUM(D15:G15)</f>
        <v>0</v>
      </c>
      <c r="D15" s="37"/>
      <c r="E15" s="37"/>
      <c r="F15" s="37"/>
      <c r="G15" s="33"/>
      <c r="H15" s="35">
        <f>SUM(I15:L15)</f>
        <v>419.7078</v>
      </c>
      <c r="I15" s="37">
        <v>419.7078</v>
      </c>
      <c r="J15" s="37"/>
      <c r="K15" s="37"/>
      <c r="L15" s="33"/>
      <c r="M15" s="35">
        <f>SUM(N15:Q15)</f>
        <v>80.143952</v>
      </c>
      <c r="N15" s="37">
        <v>80.143952</v>
      </c>
      <c r="O15" s="37"/>
      <c r="P15" s="37"/>
      <c r="Q15" s="33"/>
      <c r="R15" s="35">
        <f>SUM(S15:V15)</f>
        <v>101.056048</v>
      </c>
      <c r="S15" s="37">
        <v>101.056048</v>
      </c>
      <c r="T15" s="37"/>
      <c r="U15" s="37"/>
      <c r="V15" s="33"/>
      <c r="W15" s="35">
        <f>SUM(X15:AA15)</f>
        <v>181.19999999999996</v>
      </c>
      <c r="X15" s="37">
        <v>181.19999999999996</v>
      </c>
      <c r="Y15" s="37"/>
      <c r="Z15" s="37"/>
      <c r="AA15" s="33"/>
    </row>
    <row r="16" spans="1:27" s="8" customFormat="1" ht="15.75">
      <c r="A16" s="22" t="s">
        <v>25</v>
      </c>
      <c r="B16" s="23" t="s">
        <v>26</v>
      </c>
      <c r="C16" s="35">
        <f>SUM(D16:G16)</f>
        <v>0</v>
      </c>
      <c r="D16" s="37"/>
      <c r="E16" s="37"/>
      <c r="F16" s="37"/>
      <c r="G16" s="33"/>
      <c r="H16" s="35">
        <f>SUM(I16:L16)</f>
        <v>0</v>
      </c>
      <c r="I16" s="37"/>
      <c r="J16" s="37"/>
      <c r="K16" s="37"/>
      <c r="L16" s="33"/>
      <c r="M16" s="35">
        <f>SUM(N16:Q16)</f>
        <v>0</v>
      </c>
      <c r="N16" s="37"/>
      <c r="O16" s="37"/>
      <c r="P16" s="37"/>
      <c r="Q16" s="33"/>
      <c r="R16" s="35">
        <f>SUM(S16:V16)</f>
        <v>0</v>
      </c>
      <c r="S16" s="37"/>
      <c r="T16" s="37"/>
      <c r="U16" s="37"/>
      <c r="V16" s="33"/>
      <c r="W16" s="35">
        <f>SUM(X16:AA16)</f>
        <v>0</v>
      </c>
      <c r="X16" s="37"/>
      <c r="Y16" s="37"/>
      <c r="Z16" s="37"/>
      <c r="AA16" s="33"/>
    </row>
    <row r="17" spans="1:27" s="8" customFormat="1" ht="31.5">
      <c r="A17" s="22" t="s">
        <v>27</v>
      </c>
      <c r="B17" s="23" t="s">
        <v>28</v>
      </c>
      <c r="C17" s="35">
        <f>SUM(D17:G17)</f>
        <v>0</v>
      </c>
      <c r="D17" s="37"/>
      <c r="E17" s="37"/>
      <c r="F17" s="37"/>
      <c r="G17" s="33"/>
      <c r="H17" s="35">
        <f>SUM(I17:L17)</f>
        <v>0</v>
      </c>
      <c r="I17" s="37"/>
      <c r="J17" s="37"/>
      <c r="K17" s="37"/>
      <c r="L17" s="33"/>
      <c r="M17" s="35">
        <f>SUM(N17:Q17)</f>
        <v>0</v>
      </c>
      <c r="N17" s="37"/>
      <c r="O17" s="37"/>
      <c r="P17" s="37"/>
      <c r="Q17" s="33"/>
      <c r="R17" s="35">
        <f>SUM(S17:V17)</f>
        <v>0</v>
      </c>
      <c r="S17" s="37"/>
      <c r="T17" s="37"/>
      <c r="U17" s="37"/>
      <c r="V17" s="33"/>
      <c r="W17" s="35">
        <f>SUM(X17:AA17)</f>
        <v>0</v>
      </c>
      <c r="X17" s="37"/>
      <c r="Y17" s="37"/>
      <c r="Z17" s="37"/>
      <c r="AA17" s="33"/>
    </row>
    <row r="18" spans="1:27" s="8" customFormat="1" ht="31.5">
      <c r="A18" s="22" t="s">
        <v>29</v>
      </c>
      <c r="B18" s="23" t="s">
        <v>30</v>
      </c>
      <c r="C18" s="35">
        <f>SUM(D18:G18)</f>
        <v>0</v>
      </c>
      <c r="D18" s="26">
        <f>D8*D19/100</f>
        <v>0</v>
      </c>
      <c r="E18" s="26">
        <f>E8*E19/100</f>
        <v>0</v>
      </c>
      <c r="F18" s="26">
        <f>F8*F19/100</f>
        <v>0</v>
      </c>
      <c r="G18" s="27">
        <f>G8*G19/100</f>
        <v>0</v>
      </c>
      <c r="H18" s="35">
        <f>SUM(I18:L18)</f>
        <v>14.28646761201924</v>
      </c>
      <c r="I18" s="26">
        <f>I8*I19/100</f>
        <v>13.346708040000001</v>
      </c>
      <c r="J18" s="26">
        <f>J8*J19/100</f>
        <v>0</v>
      </c>
      <c r="K18" s="26">
        <f>K8*K19/100</f>
        <v>0.9397595720192399</v>
      </c>
      <c r="L18" s="27">
        <f>L8*L19/100</f>
        <v>0</v>
      </c>
      <c r="M18" s="35">
        <f>SUM(N18:Q18)</f>
        <v>2.80503832</v>
      </c>
      <c r="N18" s="26">
        <f>N8*N19/100</f>
        <v>2.80503832</v>
      </c>
      <c r="O18" s="26">
        <f>O8*O19/100</f>
        <v>0</v>
      </c>
      <c r="P18" s="26">
        <f>P8*P19/100</f>
        <v>0</v>
      </c>
      <c r="Q18" s="27">
        <f>Q8*Q19/100</f>
        <v>0</v>
      </c>
      <c r="R18" s="35">
        <f>SUM(S18:V18)</f>
        <v>3.53696168</v>
      </c>
      <c r="S18" s="26">
        <f>S8*S19/100</f>
        <v>3.53696168</v>
      </c>
      <c r="T18" s="26">
        <f>T8*T19/100</f>
        <v>0</v>
      </c>
      <c r="U18" s="26">
        <f>U8*U19/100</f>
        <v>0</v>
      </c>
      <c r="V18" s="27">
        <f>V8*V19/100</f>
        <v>0</v>
      </c>
      <c r="W18" s="35">
        <f>SUM(X18:AA18)</f>
        <v>6.342054359999999</v>
      </c>
      <c r="X18" s="26">
        <f>X8*X19/100</f>
        <v>6.342054359999999</v>
      </c>
      <c r="Y18" s="26">
        <f>Y8*Y19/100</f>
        <v>0</v>
      </c>
      <c r="Z18" s="26">
        <f>Z8*Z19/100</f>
        <v>0</v>
      </c>
      <c r="AA18" s="27">
        <f>AA8*AA19/100</f>
        <v>0</v>
      </c>
    </row>
    <row r="19" spans="1:27" s="8" customFormat="1" ht="15.75">
      <c r="A19" s="22" t="s">
        <v>31</v>
      </c>
      <c r="B19" s="23" t="s">
        <v>32</v>
      </c>
      <c r="C19" s="35">
        <f>IF(C8=0,0,C18/C8*100)</f>
        <v>0</v>
      </c>
      <c r="D19" s="38"/>
      <c r="E19" s="38"/>
      <c r="F19" s="38"/>
      <c r="G19" s="39"/>
      <c r="H19" s="35">
        <f>IF(H8=0,0,H18/H8*100)</f>
        <v>3.403908055084809</v>
      </c>
      <c r="I19" s="38">
        <v>3.18</v>
      </c>
      <c r="J19" s="38"/>
      <c r="K19" s="38">
        <v>0.8219</v>
      </c>
      <c r="L19" s="39"/>
      <c r="M19" s="35">
        <f>IF(M8=0,0,M18/M8*100)</f>
        <v>3.4999999999999996</v>
      </c>
      <c r="N19" s="38">
        <v>3.5</v>
      </c>
      <c r="O19" s="38"/>
      <c r="P19" s="38"/>
      <c r="Q19" s="39"/>
      <c r="R19" s="40">
        <f>IF(R8=0,0,R18/R8*100)</f>
        <v>3.4999999999999996</v>
      </c>
      <c r="S19" s="38">
        <v>3.5</v>
      </c>
      <c r="T19" s="38"/>
      <c r="U19" s="38"/>
      <c r="V19" s="39"/>
      <c r="W19" s="35">
        <f>IF(W8=0,0,W18/W8*100)</f>
        <v>3.5000299999999998</v>
      </c>
      <c r="X19" s="38">
        <v>3.50003</v>
      </c>
      <c r="Y19" s="38"/>
      <c r="Z19" s="38"/>
      <c r="AA19" s="39"/>
    </row>
    <row r="20" spans="1:27" s="8" customFormat="1" ht="47.25">
      <c r="A20" s="22" t="s">
        <v>33</v>
      </c>
      <c r="B20" s="23" t="s">
        <v>34</v>
      </c>
      <c r="C20" s="35">
        <f>SUM(D20:G20)</f>
        <v>0</v>
      </c>
      <c r="D20" s="38"/>
      <c r="E20" s="38"/>
      <c r="F20" s="38"/>
      <c r="G20" s="39"/>
      <c r="H20" s="35">
        <f>SUM(I20:L20)</f>
        <v>40.7135</v>
      </c>
      <c r="I20" s="38"/>
      <c r="J20" s="38"/>
      <c r="K20" s="38">
        <v>40.7135</v>
      </c>
      <c r="L20" s="39"/>
      <c r="M20" s="35">
        <f>SUM(N20:Q20)</f>
        <v>14.49493792212687</v>
      </c>
      <c r="N20" s="38"/>
      <c r="O20" s="38"/>
      <c r="P20" s="38">
        <v>14.49493792212687</v>
      </c>
      <c r="Q20" s="39"/>
      <c r="R20" s="35">
        <f>SUM(S20:V20)</f>
        <v>33.063008362945126</v>
      </c>
      <c r="S20" s="38"/>
      <c r="T20" s="38"/>
      <c r="U20" s="38">
        <v>33.063008362945126</v>
      </c>
      <c r="V20" s="39"/>
      <c r="W20" s="35">
        <f>SUM(X20:AA20)</f>
        <v>47.557946285072</v>
      </c>
      <c r="X20" s="38"/>
      <c r="Y20" s="38"/>
      <c r="Z20" s="38">
        <v>47.557946285072</v>
      </c>
      <c r="AA20" s="39"/>
    </row>
    <row r="21" spans="1:27" s="8" customFormat="1" ht="15.75">
      <c r="A21" s="22" t="s">
        <v>35</v>
      </c>
      <c r="B21" s="23" t="s">
        <v>36</v>
      </c>
      <c r="C21" s="35">
        <f>SUM(D21:G21)</f>
        <v>0</v>
      </c>
      <c r="D21" s="26">
        <f>D22+D23+D24</f>
        <v>0</v>
      </c>
      <c r="E21" s="26">
        <f>E22+E23+E24</f>
        <v>0</v>
      </c>
      <c r="F21" s="26">
        <f>F22+F23+F24</f>
        <v>0</v>
      </c>
      <c r="G21" s="27">
        <f>G8-G18-G20</f>
        <v>0</v>
      </c>
      <c r="H21" s="35">
        <f>SUM(I21:L21)</f>
        <v>364.7078323879808</v>
      </c>
      <c r="I21" s="26">
        <f>I22+I23+I24</f>
        <v>292.0212</v>
      </c>
      <c r="J21" s="26">
        <f>J22+J23+J24</f>
        <v>0</v>
      </c>
      <c r="K21" s="26">
        <f>K22+K23+K24</f>
        <v>72.6866</v>
      </c>
      <c r="L21" s="27">
        <f>L8-L18-L20</f>
        <v>3.238798075244631E-05</v>
      </c>
      <c r="M21" s="35">
        <f>SUM(N21:Q21)</f>
        <v>62.84397575787314</v>
      </c>
      <c r="N21" s="26">
        <f>N22+N23+N24</f>
        <v>27.482078</v>
      </c>
      <c r="O21" s="26">
        <f>O22+O23+O24</f>
        <v>0</v>
      </c>
      <c r="P21" s="26">
        <f>P22+P23+P24</f>
        <v>35.361874</v>
      </c>
      <c r="Q21" s="27">
        <f>Q8-Q18-Q20</f>
        <v>2.3757873137242314E-05</v>
      </c>
      <c r="R21" s="35">
        <f>SUM(S21:V21)</f>
        <v>64.45607795705487</v>
      </c>
      <c r="S21" s="26">
        <f>S22+S23+S24</f>
        <v>27.884774</v>
      </c>
      <c r="T21" s="26">
        <f>T22+T23+T24</f>
        <v>0</v>
      </c>
      <c r="U21" s="26">
        <f>U22+U23+U24</f>
        <v>36.571274</v>
      </c>
      <c r="V21" s="27">
        <f>V8-V18-V20</f>
        <v>2.9957054863416488E-05</v>
      </c>
      <c r="W21" s="35">
        <f>SUM(X21:AA21)</f>
        <v>127.29999935492796</v>
      </c>
      <c r="X21" s="26">
        <f>X22+X23+X24</f>
        <v>55.366851999999994</v>
      </c>
      <c r="Y21" s="26">
        <f>Y22+Y23+Y24</f>
        <v>0</v>
      </c>
      <c r="Z21" s="26">
        <f>Z22+Z23+Z24</f>
        <v>71.93314800000002</v>
      </c>
      <c r="AA21" s="27">
        <f>AA8-AA18-AA20</f>
        <v>-6.450720491102402E-07</v>
      </c>
    </row>
    <row r="22" spans="1:27" s="8" customFormat="1" ht="31.5">
      <c r="A22" s="22" t="s">
        <v>37</v>
      </c>
      <c r="B22" s="23" t="s">
        <v>38</v>
      </c>
      <c r="C22" s="35">
        <f>SUM(D22:G22)</f>
        <v>0</v>
      </c>
      <c r="D22" s="38"/>
      <c r="E22" s="38"/>
      <c r="F22" s="38"/>
      <c r="G22" s="39"/>
      <c r="H22" s="35">
        <f>SUM(I22:L22)</f>
        <v>0</v>
      </c>
      <c r="I22" s="38"/>
      <c r="J22" s="38"/>
      <c r="K22" s="38"/>
      <c r="L22" s="39"/>
      <c r="M22" s="35">
        <f>SUM(N22:Q22)</f>
        <v>0</v>
      </c>
      <c r="N22" s="38"/>
      <c r="O22" s="38"/>
      <c r="P22" s="38"/>
      <c r="Q22" s="39"/>
      <c r="R22" s="35">
        <f>SUM(S22:V22)</f>
        <v>0</v>
      </c>
      <c r="S22" s="38"/>
      <c r="T22" s="38"/>
      <c r="U22" s="38"/>
      <c r="V22" s="41"/>
      <c r="W22" s="35">
        <f>SUM(X22:AA22)</f>
        <v>0</v>
      </c>
      <c r="X22" s="38"/>
      <c r="Y22" s="38"/>
      <c r="Z22" s="38"/>
      <c r="AA22" s="39"/>
    </row>
    <row r="23" spans="1:27" s="8" customFormat="1" ht="15.75">
      <c r="A23" s="42" t="s">
        <v>39</v>
      </c>
      <c r="B23" s="43" t="s">
        <v>40</v>
      </c>
      <c r="C23" s="35">
        <f>SUM(D23:G23)</f>
        <v>0</v>
      </c>
      <c r="D23" s="31"/>
      <c r="E23" s="31"/>
      <c r="F23" s="31"/>
      <c r="G23" s="44"/>
      <c r="H23" s="35">
        <f>SUM(I23:L23)</f>
        <v>0</v>
      </c>
      <c r="I23" s="31"/>
      <c r="J23" s="31"/>
      <c r="K23" s="31"/>
      <c r="L23" s="44"/>
      <c r="M23" s="35">
        <f>SUM(N23:Q23)</f>
        <v>62.843952</v>
      </c>
      <c r="N23" s="31">
        <v>27.482078</v>
      </c>
      <c r="O23" s="31"/>
      <c r="P23" s="31">
        <v>35.361874</v>
      </c>
      <c r="Q23" s="44"/>
      <c r="R23" s="35">
        <f>SUM(S23:V23)</f>
        <v>64.45604800000001</v>
      </c>
      <c r="S23" s="31">
        <v>27.884774</v>
      </c>
      <c r="T23" s="31"/>
      <c r="U23" s="31">
        <v>36.571274</v>
      </c>
      <c r="V23" s="44"/>
      <c r="W23" s="35">
        <f>SUM(X23:AA23)</f>
        <v>127.30000000000001</v>
      </c>
      <c r="X23" s="31">
        <v>55.366851999999994</v>
      </c>
      <c r="Y23" s="31"/>
      <c r="Z23" s="31">
        <v>71.93314800000002</v>
      </c>
      <c r="AA23" s="44"/>
    </row>
    <row r="24" spans="1:27" s="8" customFormat="1" ht="32.25" thickBot="1">
      <c r="A24" s="45" t="s">
        <v>41</v>
      </c>
      <c r="B24" s="46" t="s">
        <v>42</v>
      </c>
      <c r="C24" s="47">
        <f>SUM(D24:G24)</f>
        <v>0</v>
      </c>
      <c r="D24" s="41"/>
      <c r="E24" s="41"/>
      <c r="F24" s="41"/>
      <c r="G24" s="48"/>
      <c r="H24" s="47">
        <f>SUM(I24:L24)</f>
        <v>364.7078</v>
      </c>
      <c r="I24" s="41">
        <v>292.0212</v>
      </c>
      <c r="J24" s="41"/>
      <c r="K24" s="41">
        <v>72.6866</v>
      </c>
      <c r="L24" s="48"/>
      <c r="M24" s="47">
        <f>SUM(N24:Q24)</f>
        <v>0</v>
      </c>
      <c r="N24" s="41"/>
      <c r="O24" s="41"/>
      <c r="P24" s="41"/>
      <c r="Q24" s="48"/>
      <c r="R24" s="47">
        <f>SUM(S24:V24)</f>
        <v>0</v>
      </c>
      <c r="S24" s="41"/>
      <c r="T24" s="41"/>
      <c r="U24" s="41"/>
      <c r="V24" s="48"/>
      <c r="W24" s="47">
        <f>SUM(X24:AA24)</f>
        <v>0</v>
      </c>
      <c r="X24" s="41"/>
      <c r="Y24" s="41"/>
      <c r="Z24" s="41"/>
      <c r="AA24" s="48"/>
    </row>
    <row r="25" spans="1:27" s="56" customFormat="1" ht="16.5" thickBot="1">
      <c r="A25" s="49"/>
      <c r="B25" s="50" t="s">
        <v>43</v>
      </c>
      <c r="C25" s="51"/>
      <c r="D25" s="52">
        <f>D8-D18-D20-D22-D23-D24-E11-F11-G11</f>
        <v>0</v>
      </c>
      <c r="E25" s="52">
        <f>E8-E18-E20-E22-E23-E24-F12-G12</f>
        <v>0</v>
      </c>
      <c r="F25" s="52">
        <f>F8-F18-F20-F22-F23-F24-G13</f>
        <v>0</v>
      </c>
      <c r="G25" s="53">
        <f>G8-G18-G20-G22-G23-G24</f>
        <v>0</v>
      </c>
      <c r="H25" s="54"/>
      <c r="I25" s="52">
        <f>I8-I18-I20-I22-I23-I24-J11-K11-L11</f>
        <v>0</v>
      </c>
      <c r="J25" s="52">
        <f>J8-J18-J20-J22-J23-J24-K12-L12</f>
        <v>0</v>
      </c>
      <c r="K25" s="52">
        <f>K8-K18-K20-K22-K23-K24-L13</f>
        <v>0</v>
      </c>
      <c r="L25" s="55">
        <f>L8-L18-L20-L22-L23-L24</f>
        <v>3.238798075244631E-05</v>
      </c>
      <c r="M25" s="51"/>
      <c r="N25" s="52">
        <f>N8-N18-N20-N22-N23-N24-O11-P11-Q11</f>
        <v>0</v>
      </c>
      <c r="O25" s="52">
        <f>O8-O18-O20-O22-O23-O24-P12-Q12</f>
        <v>0</v>
      </c>
      <c r="P25" s="52">
        <f>P8-P18-P20-P22-P23-P24-Q13</f>
        <v>0</v>
      </c>
      <c r="Q25" s="53">
        <f>Q8-Q18-Q20-Q22-Q23-Q24</f>
        <v>2.3757873137242314E-05</v>
      </c>
      <c r="R25" s="54"/>
      <c r="S25" s="52">
        <f>S8-S18-S20-S22-S23-S24-T11-U11-V11</f>
        <v>0</v>
      </c>
      <c r="T25" s="52">
        <f>T8-T18-T20-T22-T23-T24-U12-V12</f>
        <v>0</v>
      </c>
      <c r="U25" s="52">
        <f>U8-U18-U20-U22-U23-U24-V13</f>
        <v>0</v>
      </c>
      <c r="V25" s="55">
        <f>V8-V18-V20-V22-V23-V24</f>
        <v>2.9957054863416488E-05</v>
      </c>
      <c r="W25" s="51"/>
      <c r="X25" s="52">
        <f>X8-X18-X20-X22-X23-X24-Y11-Z11-AA11</f>
        <v>0</v>
      </c>
      <c r="Y25" s="52">
        <f>Y8-Y18-Y20-Y22-Y23-Y24-Z12-AA12</f>
        <v>0</v>
      </c>
      <c r="Z25" s="52">
        <f>Z8-Z18-Z20-Z22-Z23-Z24-AA13</f>
        <v>0</v>
      </c>
      <c r="AA25" s="53">
        <f>AA8-AA18-AA20-AA22-AA23-AA24</f>
        <v>-6.450720491102402E-07</v>
      </c>
    </row>
    <row r="26" spans="1:27" s="56" customFormat="1" ht="15.75">
      <c r="A26" s="57"/>
      <c r="B26" s="58"/>
      <c r="C26" s="59"/>
      <c r="D26" s="60"/>
      <c r="E26" s="60"/>
      <c r="F26" s="60"/>
      <c r="G26" s="60"/>
      <c r="H26" s="59"/>
      <c r="I26" s="60"/>
      <c r="J26" s="60"/>
      <c r="K26" s="60"/>
      <c r="L26" s="60"/>
      <c r="M26" s="59"/>
      <c r="N26" s="60"/>
      <c r="O26" s="60"/>
      <c r="P26" s="60"/>
      <c r="Q26" s="60"/>
      <c r="R26" s="59"/>
      <c r="S26" s="60"/>
      <c r="T26" s="60"/>
      <c r="U26" s="60"/>
      <c r="V26" s="60"/>
      <c r="W26" s="59"/>
      <c r="X26" s="60"/>
      <c r="Y26" s="60"/>
      <c r="Z26" s="60"/>
      <c r="AA26" s="60"/>
    </row>
    <row r="27" spans="1:27" s="8" customFormat="1" ht="15.75">
      <c r="A27" s="61"/>
      <c r="B27" s="61" t="s">
        <v>44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</row>
    <row r="28" spans="1:27" s="8" customFormat="1" ht="15.7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</row>
    <row r="29" spans="1:27" s="8" customFormat="1" ht="16.5" thickBot="1">
      <c r="A29" s="61"/>
      <c r="B29" s="62" t="s">
        <v>45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</row>
    <row r="30" spans="1:27" s="8" customFormat="1" ht="31.5">
      <c r="A30" s="63" t="s">
        <v>46</v>
      </c>
      <c r="B30" s="64" t="s">
        <v>47</v>
      </c>
      <c r="C30" s="65" t="s">
        <v>7</v>
      </c>
      <c r="D30" s="65" t="s">
        <v>8</v>
      </c>
      <c r="E30" s="65" t="s">
        <v>9</v>
      </c>
      <c r="F30" s="65" t="s">
        <v>10</v>
      </c>
      <c r="G30" s="66" t="s">
        <v>11</v>
      </c>
      <c r="H30" s="65" t="s">
        <v>7</v>
      </c>
      <c r="I30" s="65" t="s">
        <v>8</v>
      </c>
      <c r="J30" s="65" t="s">
        <v>9</v>
      </c>
      <c r="K30" s="65" t="s">
        <v>10</v>
      </c>
      <c r="L30" s="66" t="s">
        <v>11</v>
      </c>
      <c r="M30" s="65" t="s">
        <v>7</v>
      </c>
      <c r="N30" s="65" t="s">
        <v>8</v>
      </c>
      <c r="O30" s="65" t="s">
        <v>9</v>
      </c>
      <c r="P30" s="65" t="s">
        <v>10</v>
      </c>
      <c r="Q30" s="66" t="s">
        <v>11</v>
      </c>
      <c r="R30" s="65" t="s">
        <v>7</v>
      </c>
      <c r="S30" s="65" t="s">
        <v>8</v>
      </c>
      <c r="T30" s="65" t="s">
        <v>9</v>
      </c>
      <c r="U30" s="65" t="s">
        <v>10</v>
      </c>
      <c r="V30" s="66" t="s">
        <v>11</v>
      </c>
      <c r="W30" s="65" t="s">
        <v>7</v>
      </c>
      <c r="X30" s="65" t="s">
        <v>8</v>
      </c>
      <c r="Y30" s="65" t="s">
        <v>9</v>
      </c>
      <c r="Z30" s="65" t="s">
        <v>10</v>
      </c>
      <c r="AA30" s="66" t="s">
        <v>11</v>
      </c>
    </row>
    <row r="31" spans="1:27" ht="15.75">
      <c r="A31" s="67"/>
      <c r="B31" s="68"/>
      <c r="C31" s="69">
        <f>SUM(D31:G31)</f>
        <v>0</v>
      </c>
      <c r="D31" s="70"/>
      <c r="E31" s="70"/>
      <c r="F31" s="70"/>
      <c r="G31" s="71"/>
      <c r="H31" s="72">
        <f>SUM(I31:L31)</f>
        <v>0</v>
      </c>
      <c r="I31" s="70"/>
      <c r="J31" s="70"/>
      <c r="K31" s="70"/>
      <c r="L31" s="71"/>
      <c r="M31" s="72">
        <f>SUM(N31:Q31)</f>
        <v>0</v>
      </c>
      <c r="N31" s="70"/>
      <c r="O31" s="70"/>
      <c r="P31" s="70"/>
      <c r="Q31" s="71"/>
      <c r="R31" s="72">
        <f>SUM(S31:V31)</f>
        <v>0</v>
      </c>
      <c r="S31" s="70"/>
      <c r="T31" s="70"/>
      <c r="U31" s="70"/>
      <c r="V31" s="71"/>
      <c r="W31" s="72">
        <f>SUM(X31:AA31)</f>
        <v>0</v>
      </c>
      <c r="X31" s="70"/>
      <c r="Y31" s="70"/>
      <c r="Z31" s="70"/>
      <c r="AA31" s="71"/>
    </row>
    <row r="32" spans="1:27" ht="15.75" customHeight="1">
      <c r="A32" s="67"/>
      <c r="B32" s="68"/>
      <c r="C32" s="69">
        <f>SUM(D32:G32)</f>
        <v>0</v>
      </c>
      <c r="D32" s="70"/>
      <c r="E32" s="70"/>
      <c r="F32" s="70"/>
      <c r="G32" s="71"/>
      <c r="H32" s="72">
        <f>SUM(I32:L32)</f>
        <v>0</v>
      </c>
      <c r="I32" s="70"/>
      <c r="J32" s="70"/>
      <c r="K32" s="70"/>
      <c r="L32" s="71"/>
      <c r="M32" s="72">
        <f>SUM(N32:Q32)</f>
        <v>0</v>
      </c>
      <c r="N32" s="70"/>
      <c r="O32" s="70"/>
      <c r="P32" s="70"/>
      <c r="Q32" s="71"/>
      <c r="R32" s="72">
        <f>SUM(S32:V32)</f>
        <v>0</v>
      </c>
      <c r="S32" s="70"/>
      <c r="T32" s="70"/>
      <c r="U32" s="70"/>
      <c r="V32" s="71"/>
      <c r="W32" s="72">
        <f>SUM(X32:AA32)</f>
        <v>0</v>
      </c>
      <c r="X32" s="70"/>
      <c r="Y32" s="70"/>
      <c r="Z32" s="70"/>
      <c r="AA32" s="71"/>
    </row>
    <row r="33" spans="1:27" ht="15.75" customHeight="1">
      <c r="A33" s="67"/>
      <c r="B33" s="68"/>
      <c r="C33" s="69">
        <f>SUM(D33:G33)</f>
        <v>0</v>
      </c>
      <c r="D33" s="70"/>
      <c r="E33" s="70"/>
      <c r="F33" s="70"/>
      <c r="G33" s="71"/>
      <c r="H33" s="72">
        <f>SUM(I33:L33)</f>
        <v>0</v>
      </c>
      <c r="I33" s="70"/>
      <c r="J33" s="70"/>
      <c r="K33" s="70"/>
      <c r="L33" s="71"/>
      <c r="M33" s="72">
        <f>SUM(N33:Q33)</f>
        <v>0</v>
      </c>
      <c r="N33" s="70"/>
      <c r="O33" s="70"/>
      <c r="P33" s="70"/>
      <c r="Q33" s="71"/>
      <c r="R33" s="72">
        <f>SUM(S33:V33)</f>
        <v>0</v>
      </c>
      <c r="S33" s="70"/>
      <c r="T33" s="70"/>
      <c r="U33" s="70"/>
      <c r="V33" s="71"/>
      <c r="W33" s="72">
        <f>SUM(X33:AA33)</f>
        <v>0</v>
      </c>
      <c r="X33" s="70"/>
      <c r="Y33" s="70"/>
      <c r="Z33" s="70"/>
      <c r="AA33" s="71"/>
    </row>
    <row r="34" spans="1:27" ht="13.5" thickBot="1">
      <c r="A34" s="114" t="s">
        <v>48</v>
      </c>
      <c r="B34" s="115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</row>
    <row r="35" spans="1:27" ht="16.5" thickBot="1">
      <c r="A35" s="74"/>
      <c r="B35" s="75" t="s">
        <v>49</v>
      </c>
      <c r="C35" s="76">
        <f aca="true" t="shared" si="0" ref="C35:AA35">SUM(C31:C33)</f>
        <v>0</v>
      </c>
      <c r="D35" s="76">
        <f t="shared" si="0"/>
        <v>0</v>
      </c>
      <c r="E35" s="76">
        <f t="shared" si="0"/>
        <v>0</v>
      </c>
      <c r="F35" s="76">
        <f t="shared" si="0"/>
        <v>0</v>
      </c>
      <c r="G35" s="77">
        <f t="shared" si="0"/>
        <v>0</v>
      </c>
      <c r="H35" s="78">
        <f t="shared" si="0"/>
        <v>0</v>
      </c>
      <c r="I35" s="78">
        <f t="shared" si="0"/>
        <v>0</v>
      </c>
      <c r="J35" s="78">
        <f t="shared" si="0"/>
        <v>0</v>
      </c>
      <c r="K35" s="78">
        <f t="shared" si="0"/>
        <v>0</v>
      </c>
      <c r="L35" s="79">
        <f t="shared" si="0"/>
        <v>0</v>
      </c>
      <c r="M35" s="78">
        <f t="shared" si="0"/>
        <v>0</v>
      </c>
      <c r="N35" s="78">
        <f t="shared" si="0"/>
        <v>0</v>
      </c>
      <c r="O35" s="78">
        <f t="shared" si="0"/>
        <v>0</v>
      </c>
      <c r="P35" s="78">
        <f t="shared" si="0"/>
        <v>0</v>
      </c>
      <c r="Q35" s="79">
        <f t="shared" si="0"/>
        <v>0</v>
      </c>
      <c r="R35" s="78">
        <f t="shared" si="0"/>
        <v>0</v>
      </c>
      <c r="S35" s="78">
        <f t="shared" si="0"/>
        <v>0</v>
      </c>
      <c r="T35" s="78">
        <f t="shared" si="0"/>
        <v>0</v>
      </c>
      <c r="U35" s="78">
        <f t="shared" si="0"/>
        <v>0</v>
      </c>
      <c r="V35" s="79">
        <f t="shared" si="0"/>
        <v>0</v>
      </c>
      <c r="W35" s="78">
        <f t="shared" si="0"/>
        <v>0</v>
      </c>
      <c r="X35" s="78">
        <f t="shared" si="0"/>
        <v>0</v>
      </c>
      <c r="Y35" s="78">
        <f t="shared" si="0"/>
        <v>0</v>
      </c>
      <c r="Z35" s="78">
        <f t="shared" si="0"/>
        <v>0</v>
      </c>
      <c r="AA35" s="79">
        <f t="shared" si="0"/>
        <v>0</v>
      </c>
    </row>
    <row r="36" spans="8:12" ht="12.75">
      <c r="H36" s="80"/>
      <c r="I36" s="80"/>
      <c r="J36" s="80"/>
      <c r="K36" s="80"/>
      <c r="L36" s="80"/>
    </row>
    <row r="37" spans="2:12" ht="16.5" thickBot="1">
      <c r="B37" s="62" t="s">
        <v>50</v>
      </c>
      <c r="H37" s="80"/>
      <c r="I37" s="80"/>
      <c r="J37" s="80"/>
      <c r="K37" s="80"/>
      <c r="L37" s="80"/>
    </row>
    <row r="38" spans="1:27" ht="31.5">
      <c r="A38" s="63" t="s">
        <v>46</v>
      </c>
      <c r="B38" s="64" t="s">
        <v>47</v>
      </c>
      <c r="C38" s="65" t="s">
        <v>7</v>
      </c>
      <c r="D38" s="65" t="s">
        <v>8</v>
      </c>
      <c r="E38" s="65" t="s">
        <v>9</v>
      </c>
      <c r="F38" s="65" t="s">
        <v>10</v>
      </c>
      <c r="G38" s="66" t="s">
        <v>11</v>
      </c>
      <c r="H38" s="65" t="s">
        <v>7</v>
      </c>
      <c r="I38" s="65" t="s">
        <v>8</v>
      </c>
      <c r="J38" s="65" t="s">
        <v>9</v>
      </c>
      <c r="K38" s="65" t="s">
        <v>10</v>
      </c>
      <c r="L38" s="66" t="s">
        <v>11</v>
      </c>
      <c r="M38" s="65" t="s">
        <v>7</v>
      </c>
      <c r="N38" s="65" t="s">
        <v>8</v>
      </c>
      <c r="O38" s="65" t="s">
        <v>9</v>
      </c>
      <c r="P38" s="65" t="s">
        <v>10</v>
      </c>
      <c r="Q38" s="66" t="s">
        <v>11</v>
      </c>
      <c r="R38" s="65" t="s">
        <v>7</v>
      </c>
      <c r="S38" s="65" t="s">
        <v>8</v>
      </c>
      <c r="T38" s="65" t="s">
        <v>9</v>
      </c>
      <c r="U38" s="65" t="s">
        <v>10</v>
      </c>
      <c r="V38" s="66" t="s">
        <v>11</v>
      </c>
      <c r="W38" s="65" t="s">
        <v>7</v>
      </c>
      <c r="X38" s="65" t="s">
        <v>8</v>
      </c>
      <c r="Y38" s="65" t="s">
        <v>9</v>
      </c>
      <c r="Z38" s="65" t="s">
        <v>10</v>
      </c>
      <c r="AA38" s="66" t="s">
        <v>11</v>
      </c>
    </row>
    <row r="39" spans="1:27" ht="15.75">
      <c r="A39" s="81"/>
      <c r="B39" s="82" t="s">
        <v>68</v>
      </c>
      <c r="C39" s="69">
        <f>SUM(D39:G39)</f>
        <v>0</v>
      </c>
      <c r="D39" s="70"/>
      <c r="E39" s="70"/>
      <c r="F39" s="70"/>
      <c r="G39" s="71"/>
      <c r="H39" s="72">
        <f>SUM(I39:L39)</f>
        <v>128.8569</v>
      </c>
      <c r="I39" s="70">
        <v>56.1703</v>
      </c>
      <c r="J39" s="70"/>
      <c r="K39" s="70">
        <v>72.6866</v>
      </c>
      <c r="L39" s="71"/>
      <c r="M39" s="72">
        <f>SUM(N39:Q39)</f>
        <v>0</v>
      </c>
      <c r="N39" s="70"/>
      <c r="O39" s="70"/>
      <c r="P39" s="70"/>
      <c r="Q39" s="71"/>
      <c r="R39" s="72">
        <f>SUM(S39:V39)</f>
        <v>0</v>
      </c>
      <c r="S39" s="70"/>
      <c r="T39" s="70"/>
      <c r="U39" s="70"/>
      <c r="V39" s="71"/>
      <c r="W39" s="72">
        <f>SUM(X39:AA39)</f>
        <v>0</v>
      </c>
      <c r="X39" s="70"/>
      <c r="Y39" s="70"/>
      <c r="Z39" s="70"/>
      <c r="AA39" s="71"/>
    </row>
    <row r="40" spans="1:27" ht="15.75" customHeight="1">
      <c r="A40" s="83"/>
      <c r="B40" s="84" t="s">
        <v>69</v>
      </c>
      <c r="C40" s="69">
        <f>SUM(D40:G40)</f>
        <v>0</v>
      </c>
      <c r="D40" s="70"/>
      <c r="E40" s="70"/>
      <c r="F40" s="70"/>
      <c r="G40" s="71"/>
      <c r="H40" s="72">
        <f>SUM(I40:L40)</f>
        <v>159.89</v>
      </c>
      <c r="I40" s="70">
        <v>159.89</v>
      </c>
      <c r="J40" s="70"/>
      <c r="K40" s="70"/>
      <c r="L40" s="71"/>
      <c r="M40" s="72">
        <f>SUM(N40:Q40)</f>
        <v>0</v>
      </c>
      <c r="N40" s="70"/>
      <c r="O40" s="70"/>
      <c r="P40" s="70"/>
      <c r="Q40" s="71"/>
      <c r="R40" s="72">
        <f>SUM(S40:V40)</f>
        <v>0</v>
      </c>
      <c r="S40" s="70"/>
      <c r="T40" s="70"/>
      <c r="U40" s="70"/>
      <c r="V40" s="71"/>
      <c r="W40" s="72">
        <f>SUM(X40:AA40)</f>
        <v>0</v>
      </c>
      <c r="X40" s="70"/>
      <c r="Y40" s="70"/>
      <c r="Z40" s="70"/>
      <c r="AA40" s="71"/>
    </row>
    <row r="41" spans="1:27" ht="15.75">
      <c r="A41" s="83"/>
      <c r="B41" s="84" t="s">
        <v>67</v>
      </c>
      <c r="C41" s="69">
        <f>SUM(D41:G41)</f>
        <v>0</v>
      </c>
      <c r="D41" s="70"/>
      <c r="E41" s="70"/>
      <c r="F41" s="70"/>
      <c r="G41" s="71"/>
      <c r="H41" s="72">
        <f>SUM(I41:L41)</f>
        <v>75.9609</v>
      </c>
      <c r="I41" s="70">
        <v>75.9609</v>
      </c>
      <c r="J41" s="70"/>
      <c r="K41" s="70"/>
      <c r="L41" s="71"/>
      <c r="M41" s="72">
        <f>SUM(N41:Q41)</f>
        <v>0</v>
      </c>
      <c r="N41" s="70"/>
      <c r="O41" s="70"/>
      <c r="P41" s="70"/>
      <c r="Q41" s="71"/>
      <c r="R41" s="72">
        <f>SUM(S41:V41)</f>
        <v>0</v>
      </c>
      <c r="S41" s="70"/>
      <c r="T41" s="70"/>
      <c r="U41" s="70"/>
      <c r="V41" s="71"/>
      <c r="W41" s="72">
        <f>SUM(X41:AA41)</f>
        <v>0</v>
      </c>
      <c r="X41" s="70"/>
      <c r="Y41" s="70"/>
      <c r="Z41" s="70"/>
      <c r="AA41" s="71"/>
    </row>
    <row r="42" spans="1:27" ht="13.5" thickBot="1">
      <c r="A42" s="115" t="s">
        <v>48</v>
      </c>
      <c r="B42" s="115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</row>
    <row r="43" spans="1:27" ht="16.5" thickBot="1">
      <c r="A43" s="74"/>
      <c r="B43" s="75" t="s">
        <v>49</v>
      </c>
      <c r="C43" s="85">
        <f aca="true" t="shared" si="1" ref="C43:AA43">SUM(C39:C41)</f>
        <v>0</v>
      </c>
      <c r="D43" s="85">
        <f t="shared" si="1"/>
        <v>0</v>
      </c>
      <c r="E43" s="85">
        <f t="shared" si="1"/>
        <v>0</v>
      </c>
      <c r="F43" s="85">
        <f t="shared" si="1"/>
        <v>0</v>
      </c>
      <c r="G43" s="86">
        <f t="shared" si="1"/>
        <v>0</v>
      </c>
      <c r="H43" s="87">
        <f t="shared" si="1"/>
        <v>364.70779999999996</v>
      </c>
      <c r="I43" s="87">
        <f t="shared" si="1"/>
        <v>292.02119999999996</v>
      </c>
      <c r="J43" s="87">
        <f t="shared" si="1"/>
        <v>0</v>
      </c>
      <c r="K43" s="87">
        <f t="shared" si="1"/>
        <v>72.6866</v>
      </c>
      <c r="L43" s="88">
        <f t="shared" si="1"/>
        <v>0</v>
      </c>
      <c r="M43" s="87">
        <f t="shared" si="1"/>
        <v>0</v>
      </c>
      <c r="N43" s="87">
        <f t="shared" si="1"/>
        <v>0</v>
      </c>
      <c r="O43" s="87">
        <f t="shared" si="1"/>
        <v>0</v>
      </c>
      <c r="P43" s="87">
        <f t="shared" si="1"/>
        <v>0</v>
      </c>
      <c r="Q43" s="88">
        <f t="shared" si="1"/>
        <v>0</v>
      </c>
      <c r="R43" s="87">
        <f t="shared" si="1"/>
        <v>0</v>
      </c>
      <c r="S43" s="87">
        <f t="shared" si="1"/>
        <v>0</v>
      </c>
      <c r="T43" s="87">
        <f t="shared" si="1"/>
        <v>0</v>
      </c>
      <c r="U43" s="87">
        <f t="shared" si="1"/>
        <v>0</v>
      </c>
      <c r="V43" s="88">
        <f t="shared" si="1"/>
        <v>0</v>
      </c>
      <c r="W43" s="87">
        <f t="shared" si="1"/>
        <v>0</v>
      </c>
      <c r="X43" s="87">
        <f t="shared" si="1"/>
        <v>0</v>
      </c>
      <c r="Y43" s="87">
        <f t="shared" si="1"/>
        <v>0</v>
      </c>
      <c r="Z43" s="87">
        <f t="shared" si="1"/>
        <v>0</v>
      </c>
      <c r="AA43" s="88">
        <f t="shared" si="1"/>
        <v>0</v>
      </c>
    </row>
    <row r="44" spans="8:12" ht="12.75">
      <c r="H44" s="80"/>
      <c r="I44" s="80"/>
      <c r="J44" s="80"/>
      <c r="K44" s="80"/>
      <c r="L44" s="80"/>
    </row>
    <row r="45" spans="2:12" ht="16.5" thickBot="1">
      <c r="B45" s="62" t="s">
        <v>51</v>
      </c>
      <c r="H45" s="80"/>
      <c r="I45" s="80"/>
      <c r="J45" s="80"/>
      <c r="K45" s="80"/>
      <c r="L45" s="80"/>
    </row>
    <row r="46" spans="1:27" ht="31.5">
      <c r="A46" s="63" t="s">
        <v>46</v>
      </c>
      <c r="B46" s="64" t="s">
        <v>52</v>
      </c>
      <c r="C46" s="65" t="s">
        <v>7</v>
      </c>
      <c r="D46" s="65" t="s">
        <v>8</v>
      </c>
      <c r="E46" s="65" t="s">
        <v>9</v>
      </c>
      <c r="F46" s="65" t="s">
        <v>10</v>
      </c>
      <c r="G46" s="66" t="s">
        <v>11</v>
      </c>
      <c r="H46" s="65" t="s">
        <v>7</v>
      </c>
      <c r="I46" s="65" t="s">
        <v>8</v>
      </c>
      <c r="J46" s="65" t="s">
        <v>9</v>
      </c>
      <c r="K46" s="65" t="s">
        <v>10</v>
      </c>
      <c r="L46" s="66" t="s">
        <v>11</v>
      </c>
      <c r="M46" s="65" t="s">
        <v>7</v>
      </c>
      <c r="N46" s="65" t="s">
        <v>8</v>
      </c>
      <c r="O46" s="65" t="s">
        <v>9</v>
      </c>
      <c r="P46" s="65" t="s">
        <v>10</v>
      </c>
      <c r="Q46" s="66" t="s">
        <v>11</v>
      </c>
      <c r="R46" s="65" t="s">
        <v>7</v>
      </c>
      <c r="S46" s="65" t="s">
        <v>8</v>
      </c>
      <c r="T46" s="65" t="s">
        <v>9</v>
      </c>
      <c r="U46" s="65" t="s">
        <v>10</v>
      </c>
      <c r="V46" s="66" t="s">
        <v>11</v>
      </c>
      <c r="W46" s="65" t="s">
        <v>7</v>
      </c>
      <c r="X46" s="65" t="s">
        <v>8</v>
      </c>
      <c r="Y46" s="65" t="s">
        <v>9</v>
      </c>
      <c r="Z46" s="65" t="s">
        <v>10</v>
      </c>
      <c r="AA46" s="66" t="s">
        <v>11</v>
      </c>
    </row>
    <row r="47" spans="1:27" ht="15.75">
      <c r="A47" s="67" t="s">
        <v>12</v>
      </c>
      <c r="B47" s="68" t="s">
        <v>53</v>
      </c>
      <c r="C47" s="69">
        <f>SUM(D47:G47)</f>
        <v>0</v>
      </c>
      <c r="D47" s="70"/>
      <c r="E47" s="70"/>
      <c r="F47" s="70"/>
      <c r="G47" s="71"/>
      <c r="H47" s="72">
        <f>SUM(I47:L47)</f>
        <v>0</v>
      </c>
      <c r="I47" s="70"/>
      <c r="J47" s="70"/>
      <c r="K47" s="70"/>
      <c r="L47" s="71"/>
      <c r="M47" s="72">
        <f>SUM(N47:Q47)</f>
        <v>0</v>
      </c>
      <c r="N47" s="70"/>
      <c r="O47" s="70"/>
      <c r="P47" s="70"/>
      <c r="Q47" s="71"/>
      <c r="R47" s="72">
        <f>SUM(S47:V47)</f>
        <v>0</v>
      </c>
      <c r="S47" s="70"/>
      <c r="T47" s="70"/>
      <c r="U47" s="70"/>
      <c r="V47" s="39"/>
      <c r="W47" s="72">
        <f>SUM(X47:AA47)</f>
        <v>0</v>
      </c>
      <c r="X47" s="70"/>
      <c r="Y47" s="70"/>
      <c r="Z47" s="70"/>
      <c r="AA47" s="71"/>
    </row>
    <row r="48" spans="1:27" ht="15.75">
      <c r="A48" s="67"/>
      <c r="B48" s="68"/>
      <c r="C48" s="69">
        <f>SUM(D48:G48)</f>
        <v>0</v>
      </c>
      <c r="D48" s="70"/>
      <c r="E48" s="70"/>
      <c r="F48" s="70"/>
      <c r="G48" s="71"/>
      <c r="H48" s="72">
        <f>SUM(I48:L48)</f>
        <v>0</v>
      </c>
      <c r="I48" s="70"/>
      <c r="J48" s="70"/>
      <c r="K48" s="70"/>
      <c r="L48" s="71"/>
      <c r="M48" s="72">
        <f>SUM(N48:Q48)</f>
        <v>0</v>
      </c>
      <c r="N48" s="70"/>
      <c r="O48" s="70"/>
      <c r="P48" s="70"/>
      <c r="Q48" s="71"/>
      <c r="R48" s="72">
        <f>SUM(S48:V48)</f>
        <v>0</v>
      </c>
      <c r="S48" s="70"/>
      <c r="T48" s="70"/>
      <c r="U48" s="70"/>
      <c r="V48" s="71"/>
      <c r="W48" s="72">
        <f>SUM(X48:AA48)</f>
        <v>0</v>
      </c>
      <c r="X48" s="70"/>
      <c r="Y48" s="70"/>
      <c r="Z48" s="70"/>
      <c r="AA48" s="71"/>
    </row>
    <row r="49" spans="1:27" ht="15.75">
      <c r="A49" s="67"/>
      <c r="B49" s="68"/>
      <c r="C49" s="69">
        <f>SUM(D49:G49)</f>
        <v>0</v>
      </c>
      <c r="D49" s="70"/>
      <c r="E49" s="70"/>
      <c r="F49" s="70"/>
      <c r="G49" s="71"/>
      <c r="H49" s="72">
        <f>SUM(I49:L49)</f>
        <v>0</v>
      </c>
      <c r="I49" s="70"/>
      <c r="J49" s="70"/>
      <c r="K49" s="70"/>
      <c r="L49" s="71"/>
      <c r="M49" s="72">
        <f>SUM(N49:Q49)</f>
        <v>0</v>
      </c>
      <c r="N49" s="70"/>
      <c r="O49" s="70"/>
      <c r="P49" s="70"/>
      <c r="Q49" s="71"/>
      <c r="R49" s="72">
        <f>SUM(S49:V49)</f>
        <v>0</v>
      </c>
      <c r="S49" s="70"/>
      <c r="T49" s="70"/>
      <c r="U49" s="70"/>
      <c r="V49" s="71"/>
      <c r="W49" s="72">
        <f>SUM(X49:AA49)</f>
        <v>0</v>
      </c>
      <c r="X49" s="70"/>
      <c r="Y49" s="70"/>
      <c r="Z49" s="70"/>
      <c r="AA49" s="71"/>
    </row>
    <row r="50" spans="1:27" ht="13.5" thickBot="1">
      <c r="A50" s="115" t="s">
        <v>48</v>
      </c>
      <c r="B50" s="11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</row>
    <row r="51" spans="1:27" ht="16.5" thickBot="1">
      <c r="A51" s="74"/>
      <c r="B51" s="75" t="s">
        <v>49</v>
      </c>
      <c r="C51" s="89">
        <f aca="true" t="shared" si="2" ref="C51:AA51">SUM(C47:C49)</f>
        <v>0</v>
      </c>
      <c r="D51" s="89">
        <f t="shared" si="2"/>
        <v>0</v>
      </c>
      <c r="E51" s="89">
        <f t="shared" si="2"/>
        <v>0</v>
      </c>
      <c r="F51" s="89">
        <f t="shared" si="2"/>
        <v>0</v>
      </c>
      <c r="G51" s="90">
        <f t="shared" si="2"/>
        <v>0</v>
      </c>
      <c r="H51" s="91">
        <f t="shared" si="2"/>
        <v>0</v>
      </c>
      <c r="I51" s="91">
        <f t="shared" si="2"/>
        <v>0</v>
      </c>
      <c r="J51" s="91">
        <f t="shared" si="2"/>
        <v>0</v>
      </c>
      <c r="K51" s="91">
        <f t="shared" si="2"/>
        <v>0</v>
      </c>
      <c r="L51" s="92">
        <f t="shared" si="2"/>
        <v>0</v>
      </c>
      <c r="M51" s="91">
        <f t="shared" si="2"/>
        <v>0</v>
      </c>
      <c r="N51" s="91">
        <f t="shared" si="2"/>
        <v>0</v>
      </c>
      <c r="O51" s="91">
        <f t="shared" si="2"/>
        <v>0</v>
      </c>
      <c r="P51" s="91">
        <f t="shared" si="2"/>
        <v>0</v>
      </c>
      <c r="Q51" s="92">
        <f t="shared" si="2"/>
        <v>0</v>
      </c>
      <c r="R51" s="91">
        <f t="shared" si="2"/>
        <v>0</v>
      </c>
      <c r="S51" s="91">
        <f t="shared" si="2"/>
        <v>0</v>
      </c>
      <c r="T51" s="91">
        <f t="shared" si="2"/>
        <v>0</v>
      </c>
      <c r="U51" s="91">
        <f t="shared" si="2"/>
        <v>0</v>
      </c>
      <c r="V51" s="92">
        <f t="shared" si="2"/>
        <v>0</v>
      </c>
      <c r="W51" s="91">
        <f t="shared" si="2"/>
        <v>0</v>
      </c>
      <c r="X51" s="91">
        <f t="shared" si="2"/>
        <v>0</v>
      </c>
      <c r="Y51" s="91">
        <f t="shared" si="2"/>
        <v>0</v>
      </c>
      <c r="Z51" s="91">
        <f t="shared" si="2"/>
        <v>0</v>
      </c>
      <c r="AA51" s="92">
        <f t="shared" si="2"/>
        <v>0</v>
      </c>
    </row>
    <row r="54" spans="2:12" ht="1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5">
      <c r="B55" s="8" t="s">
        <v>54</v>
      </c>
      <c r="C55" s="8"/>
      <c r="D55" s="8"/>
      <c r="E55" s="8"/>
      <c r="F55" s="8"/>
      <c r="G55" s="8"/>
      <c r="H55" s="8"/>
      <c r="I55" s="8"/>
      <c r="J55" s="8"/>
      <c r="K55" s="8"/>
      <c r="L55" s="8"/>
    </row>
  </sheetData>
  <sheetProtection password="CC3D" sheet="1" formatColumns="0" formatRows="0"/>
  <protectedRanges>
    <protectedRange sqref="T11 V11:V12 I14:L17 I19:L20 E11 G11:G12 D14:G17 A48:B49 X22:AA24 I22:L24 J11 O11 Q11:Q12 N14:Q17 N19:Q20 N22:Q24 S22:V24 L11:L12 D19:G20 D22:G24 Y11 AA11:AA12 X14:AA17 S19:V20 A39:B41 A31:B33 X19:AA20 A47 V47 S14:V17" name="Диапазон1"/>
    <protectedRange sqref="B47" name="Диапазон1_1"/>
  </protectedRanges>
  <mergeCells count="13">
    <mergeCell ref="A34:B34"/>
    <mergeCell ref="A42:B42"/>
    <mergeCell ref="A50:B50"/>
    <mergeCell ref="Z1:AA1"/>
    <mergeCell ref="Z2:AA2"/>
    <mergeCell ref="A3:AA3"/>
    <mergeCell ref="A5:A6"/>
    <mergeCell ref="B5:B6"/>
    <mergeCell ref="C5:G5"/>
    <mergeCell ref="H5:L5"/>
    <mergeCell ref="M5:Q5"/>
    <mergeCell ref="R5:V5"/>
    <mergeCell ref="W5:AA5"/>
  </mergeCells>
  <hyperlinks>
    <hyperlink ref="A34:B34" location="'Баланс энергии'!A30" display="Добавить"/>
    <hyperlink ref="A42:B42" location="'Баланс энергии'!A36" display="Добавить"/>
    <hyperlink ref="A50:B50" location="'Баланс энергии'!A36" display="Добавить"/>
  </hyperlinks>
  <printOptions/>
  <pageMargins left="0.5511811023622047" right="0.5511811023622047" top="0.5905511811023623" bottom="0.5905511811023623" header="0.5118110236220472" footer="0.511811023622047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="75" zoomScaleNormal="75" zoomScaleSheetLayoutView="91" zoomScalePageLayoutView="0" workbookViewId="0" topLeftCell="A1">
      <pane xSplit="2" ySplit="6" topLeftCell="C7" activePane="bottomRight" state="frozen"/>
      <selection pane="topLeft" activeCell="G5" sqref="G5"/>
      <selection pane="topRight" activeCell="G5" sqref="G5"/>
      <selection pane="bottomLeft" activeCell="G5" sqref="G5"/>
      <selection pane="bottomRight" activeCell="J15" sqref="J15"/>
    </sheetView>
  </sheetViews>
  <sheetFormatPr defaultColWidth="9.00390625" defaultRowHeight="12.75"/>
  <cols>
    <col min="1" max="1" width="5.375" style="1" customWidth="1"/>
    <col min="2" max="2" width="33.875" style="1" customWidth="1"/>
    <col min="3" max="27" width="10.25390625" style="1" customWidth="1"/>
    <col min="28" max="16384" width="9.125" style="1" customWidth="1"/>
  </cols>
  <sheetData>
    <row r="1" spans="11:27" ht="15.75">
      <c r="K1" s="126"/>
      <c r="L1" s="126"/>
      <c r="Z1" s="126" t="s">
        <v>55</v>
      </c>
      <c r="AA1" s="126"/>
    </row>
    <row r="2" spans="1:27" ht="15.75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93"/>
      <c r="Z2" s="4"/>
      <c r="AA2" s="93"/>
    </row>
    <row r="3" spans="1:12" ht="25.5" customHeight="1">
      <c r="A3" s="127" t="s">
        <v>56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ht="13.5" thickBot="1">
      <c r="A4" s="4"/>
      <c r="B4" s="6"/>
      <c r="C4" s="4"/>
      <c r="D4" s="4"/>
      <c r="E4" s="4"/>
      <c r="F4" s="4"/>
      <c r="G4" s="4"/>
      <c r="H4" s="4"/>
      <c r="I4" s="4"/>
      <c r="J4" s="4"/>
      <c r="K4" s="4"/>
      <c r="L4" s="4"/>
    </row>
    <row r="5" spans="1:27" s="8" customFormat="1" ht="18.75" customHeight="1">
      <c r="A5" s="120" t="s">
        <v>3</v>
      </c>
      <c r="B5" s="128" t="s">
        <v>4</v>
      </c>
      <c r="C5" s="120" t="s">
        <v>5</v>
      </c>
      <c r="D5" s="124"/>
      <c r="E5" s="124"/>
      <c r="F5" s="124"/>
      <c r="G5" s="125"/>
      <c r="H5" s="120" t="s">
        <v>6</v>
      </c>
      <c r="I5" s="124"/>
      <c r="J5" s="124"/>
      <c r="K5" s="124"/>
      <c r="L5" s="125"/>
      <c r="M5" s="120" t="s">
        <v>64</v>
      </c>
      <c r="N5" s="124"/>
      <c r="O5" s="124"/>
      <c r="P5" s="124"/>
      <c r="Q5" s="125"/>
      <c r="R5" s="120" t="s">
        <v>65</v>
      </c>
      <c r="S5" s="124"/>
      <c r="T5" s="124"/>
      <c r="U5" s="124"/>
      <c r="V5" s="125"/>
      <c r="W5" s="120" t="s">
        <v>66</v>
      </c>
      <c r="X5" s="124"/>
      <c r="Y5" s="124"/>
      <c r="Z5" s="124"/>
      <c r="AA5" s="125"/>
    </row>
    <row r="6" spans="1:27" s="8" customFormat="1" ht="16.5" thickBot="1">
      <c r="A6" s="121"/>
      <c r="B6" s="129"/>
      <c r="C6" s="9" t="s">
        <v>7</v>
      </c>
      <c r="D6" s="10" t="s">
        <v>8</v>
      </c>
      <c r="E6" s="10" t="s">
        <v>9</v>
      </c>
      <c r="F6" s="10" t="s">
        <v>10</v>
      </c>
      <c r="G6" s="11" t="s">
        <v>11</v>
      </c>
      <c r="H6" s="9" t="s">
        <v>7</v>
      </c>
      <c r="I6" s="10" t="s">
        <v>8</v>
      </c>
      <c r="J6" s="10" t="s">
        <v>9</v>
      </c>
      <c r="K6" s="10" t="s">
        <v>10</v>
      </c>
      <c r="L6" s="11" t="s">
        <v>11</v>
      </c>
      <c r="M6" s="9" t="s">
        <v>7</v>
      </c>
      <c r="N6" s="10" t="s">
        <v>8</v>
      </c>
      <c r="O6" s="10" t="s">
        <v>9</v>
      </c>
      <c r="P6" s="10" t="s">
        <v>10</v>
      </c>
      <c r="Q6" s="11" t="s">
        <v>11</v>
      </c>
      <c r="R6" s="9" t="s">
        <v>7</v>
      </c>
      <c r="S6" s="10" t="s">
        <v>8</v>
      </c>
      <c r="T6" s="10" t="s">
        <v>9</v>
      </c>
      <c r="U6" s="10" t="s">
        <v>10</v>
      </c>
      <c r="V6" s="11" t="s">
        <v>11</v>
      </c>
      <c r="W6" s="9" t="s">
        <v>7</v>
      </c>
      <c r="X6" s="10" t="s">
        <v>8</v>
      </c>
      <c r="Y6" s="10" t="s">
        <v>9</v>
      </c>
      <c r="Z6" s="10" t="s">
        <v>10</v>
      </c>
      <c r="AA6" s="11" t="s">
        <v>11</v>
      </c>
    </row>
    <row r="7" spans="1:27" s="16" customFormat="1" ht="13.5" thickBot="1">
      <c r="A7" s="12">
        <v>1</v>
      </c>
      <c r="B7" s="13">
        <v>2</v>
      </c>
      <c r="C7" s="12">
        <v>3</v>
      </c>
      <c r="D7" s="14">
        <v>4</v>
      </c>
      <c r="E7" s="14">
        <v>5</v>
      </c>
      <c r="F7" s="14">
        <v>6</v>
      </c>
      <c r="G7" s="15">
        <v>7</v>
      </c>
      <c r="H7" s="12">
        <v>8</v>
      </c>
      <c r="I7" s="14">
        <v>9</v>
      </c>
      <c r="J7" s="14">
        <v>10</v>
      </c>
      <c r="K7" s="14">
        <v>11</v>
      </c>
      <c r="L7" s="15">
        <v>12</v>
      </c>
      <c r="M7" s="12">
        <v>13</v>
      </c>
      <c r="N7" s="14">
        <v>14</v>
      </c>
      <c r="O7" s="14">
        <v>15</v>
      </c>
      <c r="P7" s="14">
        <v>16</v>
      </c>
      <c r="Q7" s="15">
        <v>17</v>
      </c>
      <c r="R7" s="12">
        <v>18</v>
      </c>
      <c r="S7" s="14">
        <v>19</v>
      </c>
      <c r="T7" s="14">
        <v>20</v>
      </c>
      <c r="U7" s="14">
        <v>21</v>
      </c>
      <c r="V7" s="15">
        <v>22</v>
      </c>
      <c r="W7" s="12">
        <v>23</v>
      </c>
      <c r="X7" s="14">
        <v>24</v>
      </c>
      <c r="Y7" s="14">
        <v>25</v>
      </c>
      <c r="Z7" s="14">
        <v>26</v>
      </c>
      <c r="AA7" s="15">
        <v>27</v>
      </c>
    </row>
    <row r="8" spans="1:27" s="8" customFormat="1" ht="28.5" customHeight="1">
      <c r="A8" s="17" t="s">
        <v>12</v>
      </c>
      <c r="B8" s="18" t="s">
        <v>57</v>
      </c>
      <c r="C8" s="19">
        <f>C18+C20+C21</f>
        <v>0</v>
      </c>
      <c r="D8" s="20">
        <f>D14+D15+D16+D17</f>
        <v>0</v>
      </c>
      <c r="E8" s="20">
        <f>E9+E14+E15+E16+E17</f>
        <v>0</v>
      </c>
      <c r="F8" s="20">
        <f>F9+F14+F15+F16+F17</f>
        <v>0</v>
      </c>
      <c r="G8" s="21">
        <f>G9+G14+G15+G16+G17</f>
        <v>0</v>
      </c>
      <c r="H8" s="19">
        <f>H18+H20+H21</f>
        <v>2.3092638912203256E-14</v>
      </c>
      <c r="I8" s="20">
        <f>I14+I15+I16+I17</f>
        <v>0</v>
      </c>
      <c r="J8" s="20">
        <f>J9+J14+J15+J16+J17</f>
        <v>0</v>
      </c>
      <c r="K8" s="20">
        <f>K9+K14+K15+K16+K17</f>
        <v>-292.0212</v>
      </c>
      <c r="L8" s="21">
        <f>L9+L14+L15+L16+L17</f>
        <v>-362.3076777572</v>
      </c>
      <c r="M8" s="19">
        <f>M18+M20+M21</f>
        <v>26.546599999999998</v>
      </c>
      <c r="N8" s="20">
        <f>N14+N15+N16+N17</f>
        <v>26.546599999999998</v>
      </c>
      <c r="O8" s="20">
        <f>O9+O14+O15+O16+O17</f>
        <v>0</v>
      </c>
      <c r="P8" s="20">
        <f>P9+P14+P15+P16+P17</f>
        <v>17.301918999999998</v>
      </c>
      <c r="Q8" s="21">
        <f>Q9+Q14+Q15+Q16+Q17</f>
        <v>4.12028074325832E-05</v>
      </c>
      <c r="R8" s="19">
        <f>R18+R20+R21</f>
        <v>33.07993333333334</v>
      </c>
      <c r="S8" s="20">
        <f>S14+S15+S16+S17</f>
        <v>33.07993333333334</v>
      </c>
      <c r="T8" s="20">
        <f>T9+T14+T15+T16+T17</f>
        <v>0</v>
      </c>
      <c r="U8" s="20">
        <f>U9+U14+U15+U16+U17</f>
        <v>23.772119000000004</v>
      </c>
      <c r="V8" s="21">
        <f>V9+V14+V15+V16+V17</f>
        <v>9.806215439667199E-06</v>
      </c>
      <c r="W8" s="19">
        <f>W18+W20+W21</f>
        <v>29.813266666666664</v>
      </c>
      <c r="X8" s="20">
        <f>X14+X15+X16+X17</f>
        <v>29.813266666666664</v>
      </c>
      <c r="Y8" s="20">
        <f>Y9+Y14+Y15+Y16+Y17</f>
        <v>0</v>
      </c>
      <c r="Z8" s="20">
        <f>Z9+Z14+Z15+Z16+Z17</f>
        <v>20.537010056019998</v>
      </c>
      <c r="AA8" s="21">
        <f>AA9+AA14+AA15+AA16+AA17</f>
        <v>1.6560531431508707E-05</v>
      </c>
    </row>
    <row r="9" spans="1:27" s="8" customFormat="1" ht="15.75">
      <c r="A9" s="22" t="s">
        <v>14</v>
      </c>
      <c r="B9" s="23" t="s">
        <v>15</v>
      </c>
      <c r="C9" s="94" t="s">
        <v>16</v>
      </c>
      <c r="D9" s="25" t="s">
        <v>16</v>
      </c>
      <c r="E9" s="26">
        <f>E11</f>
        <v>0</v>
      </c>
      <c r="F9" s="26">
        <f>F11+F12</f>
        <v>0</v>
      </c>
      <c r="G9" s="27">
        <f>G11+G12+G13</f>
        <v>0</v>
      </c>
      <c r="H9" s="94" t="s">
        <v>16</v>
      </c>
      <c r="I9" s="25" t="s">
        <v>16</v>
      </c>
      <c r="J9" s="26">
        <f>J11</f>
        <v>0</v>
      </c>
      <c r="K9" s="26">
        <f>K11+K12</f>
        <v>-292.0212</v>
      </c>
      <c r="L9" s="27">
        <f>L11+L12+L13</f>
        <v>-362.3076777572</v>
      </c>
      <c r="M9" s="94" t="s">
        <v>16</v>
      </c>
      <c r="N9" s="25" t="s">
        <v>16</v>
      </c>
      <c r="O9" s="26">
        <f>O11</f>
        <v>0</v>
      </c>
      <c r="P9" s="26">
        <f>P11+P12</f>
        <v>17.301918999999998</v>
      </c>
      <c r="Q9" s="27">
        <f>Q11+Q12+Q13</f>
        <v>4.12028074325832E-05</v>
      </c>
      <c r="R9" s="94" t="s">
        <v>16</v>
      </c>
      <c r="S9" s="25" t="s">
        <v>16</v>
      </c>
      <c r="T9" s="26">
        <f>T11</f>
        <v>0</v>
      </c>
      <c r="U9" s="26">
        <f>U11+U12</f>
        <v>23.772119000000004</v>
      </c>
      <c r="V9" s="27">
        <f>V11+V12+V13</f>
        <v>9.806215439667199E-06</v>
      </c>
      <c r="W9" s="94" t="s">
        <v>16</v>
      </c>
      <c r="X9" s="25" t="s">
        <v>16</v>
      </c>
      <c r="Y9" s="26">
        <f>Y11</f>
        <v>0</v>
      </c>
      <c r="Z9" s="26">
        <f>Z11+Z12</f>
        <v>20.537010056019998</v>
      </c>
      <c r="AA9" s="27">
        <f>AA11+AA12+AA13</f>
        <v>1.6560531431508707E-05</v>
      </c>
    </row>
    <row r="10" spans="1:27" s="8" customFormat="1" ht="15.75">
      <c r="A10" s="22"/>
      <c r="B10" s="23" t="s">
        <v>17</v>
      </c>
      <c r="C10" s="94" t="s">
        <v>16</v>
      </c>
      <c r="D10" s="95" t="s">
        <v>16</v>
      </c>
      <c r="E10" s="28" t="s">
        <v>16</v>
      </c>
      <c r="F10" s="28" t="s">
        <v>16</v>
      </c>
      <c r="G10" s="29" t="s">
        <v>16</v>
      </c>
      <c r="H10" s="94" t="s">
        <v>16</v>
      </c>
      <c r="I10" s="95" t="s">
        <v>16</v>
      </c>
      <c r="J10" s="28" t="s">
        <v>16</v>
      </c>
      <c r="K10" s="28" t="s">
        <v>16</v>
      </c>
      <c r="L10" s="29" t="s">
        <v>16</v>
      </c>
      <c r="M10" s="94" t="s">
        <v>16</v>
      </c>
      <c r="N10" s="95" t="s">
        <v>16</v>
      </c>
      <c r="O10" s="28" t="s">
        <v>16</v>
      </c>
      <c r="P10" s="28" t="s">
        <v>16</v>
      </c>
      <c r="Q10" s="29" t="s">
        <v>16</v>
      </c>
      <c r="R10" s="94" t="s">
        <v>16</v>
      </c>
      <c r="S10" s="95" t="s">
        <v>16</v>
      </c>
      <c r="T10" s="28" t="s">
        <v>16</v>
      </c>
      <c r="U10" s="28" t="s">
        <v>16</v>
      </c>
      <c r="V10" s="29" t="s">
        <v>16</v>
      </c>
      <c r="W10" s="94" t="s">
        <v>16</v>
      </c>
      <c r="X10" s="95" t="s">
        <v>16</v>
      </c>
      <c r="Y10" s="28" t="s">
        <v>16</v>
      </c>
      <c r="Z10" s="28" t="s">
        <v>16</v>
      </c>
      <c r="AA10" s="29" t="s">
        <v>16</v>
      </c>
    </row>
    <row r="11" spans="1:27" s="8" customFormat="1" ht="15.75">
      <c r="A11" s="22" t="s">
        <v>18</v>
      </c>
      <c r="B11" s="23" t="s">
        <v>8</v>
      </c>
      <c r="C11" s="94" t="s">
        <v>16</v>
      </c>
      <c r="D11" s="30" t="s">
        <v>16</v>
      </c>
      <c r="E11" s="37"/>
      <c r="F11" s="32">
        <f>D8-D18-D20-D21-G11-E11</f>
        <v>0</v>
      </c>
      <c r="G11" s="33"/>
      <c r="H11" s="94" t="s">
        <v>16</v>
      </c>
      <c r="I11" s="30" t="s">
        <v>16</v>
      </c>
      <c r="J11" s="37"/>
      <c r="K11" s="32">
        <f>I8-I18-I20-I21-L11-J11</f>
        <v>-292.0212</v>
      </c>
      <c r="L11" s="33"/>
      <c r="M11" s="94" t="s">
        <v>16</v>
      </c>
      <c r="N11" s="30" t="s">
        <v>16</v>
      </c>
      <c r="O11" s="37"/>
      <c r="P11" s="32">
        <f>N8-N18-N20-N21-Q11-O11</f>
        <v>17.301918999999998</v>
      </c>
      <c r="Q11" s="33"/>
      <c r="R11" s="94" t="s">
        <v>16</v>
      </c>
      <c r="S11" s="30" t="s">
        <v>16</v>
      </c>
      <c r="T11" s="37"/>
      <c r="U11" s="32">
        <f>S8-S18-S20-S21-V11-T11</f>
        <v>23.772119000000004</v>
      </c>
      <c r="V11" s="33"/>
      <c r="W11" s="94" t="s">
        <v>16</v>
      </c>
      <c r="X11" s="30" t="s">
        <v>16</v>
      </c>
      <c r="Y11" s="37"/>
      <c r="Z11" s="32">
        <f>X8-X18-X20-X21-AA11-Y11</f>
        <v>20.537010056019998</v>
      </c>
      <c r="AA11" s="33"/>
    </row>
    <row r="12" spans="1:27" s="8" customFormat="1" ht="15.75">
      <c r="A12" s="22" t="s">
        <v>19</v>
      </c>
      <c r="B12" s="23" t="s">
        <v>9</v>
      </c>
      <c r="C12" s="94" t="s">
        <v>16</v>
      </c>
      <c r="D12" s="30" t="s">
        <v>16</v>
      </c>
      <c r="E12" s="30" t="s">
        <v>16</v>
      </c>
      <c r="F12" s="32">
        <f>E8-E18-E20-E21-G12</f>
        <v>0</v>
      </c>
      <c r="G12" s="33"/>
      <c r="H12" s="94" t="s">
        <v>16</v>
      </c>
      <c r="I12" s="30" t="s">
        <v>16</v>
      </c>
      <c r="J12" s="30" t="s">
        <v>16</v>
      </c>
      <c r="K12" s="32">
        <f>J8-J18-J20-J21-L12</f>
        <v>0</v>
      </c>
      <c r="L12" s="33"/>
      <c r="M12" s="94" t="s">
        <v>16</v>
      </c>
      <c r="N12" s="30" t="s">
        <v>16</v>
      </c>
      <c r="O12" s="30" t="s">
        <v>16</v>
      </c>
      <c r="P12" s="32">
        <f>O8-O18-O20-O21-Q12</f>
        <v>0</v>
      </c>
      <c r="Q12" s="33"/>
      <c r="R12" s="94" t="s">
        <v>16</v>
      </c>
      <c r="S12" s="30" t="s">
        <v>16</v>
      </c>
      <c r="T12" s="30" t="s">
        <v>16</v>
      </c>
      <c r="U12" s="32">
        <f>T8-T18-T20-T21-V12</f>
        <v>0</v>
      </c>
      <c r="V12" s="33"/>
      <c r="W12" s="94" t="s">
        <v>16</v>
      </c>
      <c r="X12" s="30" t="s">
        <v>16</v>
      </c>
      <c r="Y12" s="30" t="s">
        <v>16</v>
      </c>
      <c r="Z12" s="32">
        <f>Y8-Y18-Y20-Y21-AA12</f>
        <v>0</v>
      </c>
      <c r="AA12" s="33"/>
    </row>
    <row r="13" spans="1:27" s="8" customFormat="1" ht="15.75">
      <c r="A13" s="22" t="s">
        <v>20</v>
      </c>
      <c r="B13" s="23" t="s">
        <v>10</v>
      </c>
      <c r="C13" s="94" t="s">
        <v>16</v>
      </c>
      <c r="D13" s="30" t="s">
        <v>16</v>
      </c>
      <c r="E13" s="30" t="s">
        <v>16</v>
      </c>
      <c r="F13" s="30" t="s">
        <v>16</v>
      </c>
      <c r="G13" s="34">
        <f>F8-F18-F20-F21</f>
        <v>0</v>
      </c>
      <c r="H13" s="94" t="s">
        <v>16</v>
      </c>
      <c r="I13" s="30" t="s">
        <v>16</v>
      </c>
      <c r="J13" s="30" t="s">
        <v>16</v>
      </c>
      <c r="K13" s="30" t="s">
        <v>16</v>
      </c>
      <c r="L13" s="34">
        <f>K8-K18-K20-K21</f>
        <v>-362.3076777572</v>
      </c>
      <c r="M13" s="94" t="s">
        <v>16</v>
      </c>
      <c r="N13" s="30" t="s">
        <v>16</v>
      </c>
      <c r="O13" s="30" t="s">
        <v>16</v>
      </c>
      <c r="P13" s="30" t="s">
        <v>16</v>
      </c>
      <c r="Q13" s="34">
        <f>P8-P18-P20-P21</f>
        <v>4.12028074325832E-05</v>
      </c>
      <c r="R13" s="94" t="s">
        <v>16</v>
      </c>
      <c r="S13" s="30" t="s">
        <v>16</v>
      </c>
      <c r="T13" s="30" t="s">
        <v>16</v>
      </c>
      <c r="U13" s="30" t="s">
        <v>16</v>
      </c>
      <c r="V13" s="34">
        <f>U8-U18-U20-U21</f>
        <v>9.806215439667199E-06</v>
      </c>
      <c r="W13" s="94" t="s">
        <v>16</v>
      </c>
      <c r="X13" s="30" t="s">
        <v>16</v>
      </c>
      <c r="Y13" s="30" t="s">
        <v>16</v>
      </c>
      <c r="Z13" s="30" t="s">
        <v>16</v>
      </c>
      <c r="AA13" s="34">
        <f>Z8-Z18-Z20-Z21</f>
        <v>1.6560531431508707E-05</v>
      </c>
    </row>
    <row r="14" spans="1:27" s="8" customFormat="1" ht="15.75">
      <c r="A14" s="22" t="s">
        <v>21</v>
      </c>
      <c r="B14" s="23" t="s">
        <v>22</v>
      </c>
      <c r="C14" s="96">
        <f>SUM(D14:G14)</f>
        <v>0</v>
      </c>
      <c r="D14" s="37"/>
      <c r="E14" s="37"/>
      <c r="F14" s="37"/>
      <c r="G14" s="33"/>
      <c r="H14" s="96">
        <f>SUM(I14:L14)</f>
        <v>0</v>
      </c>
      <c r="I14" s="37"/>
      <c r="J14" s="37"/>
      <c r="K14" s="37"/>
      <c r="L14" s="33"/>
      <c r="M14" s="96">
        <f>SUM(N14:Q14)</f>
        <v>0</v>
      </c>
      <c r="N14" s="37"/>
      <c r="O14" s="37"/>
      <c r="P14" s="37"/>
      <c r="Q14" s="33"/>
      <c r="R14" s="96">
        <f>SUM(S14:V14)</f>
        <v>0</v>
      </c>
      <c r="S14" s="37"/>
      <c r="T14" s="37"/>
      <c r="U14" s="37"/>
      <c r="V14" s="33"/>
      <c r="W14" s="96">
        <f>SUM(X14:AA14)</f>
        <v>0</v>
      </c>
      <c r="X14" s="37"/>
      <c r="Y14" s="37"/>
      <c r="Z14" s="37"/>
      <c r="AA14" s="33"/>
    </row>
    <row r="15" spans="1:27" s="8" customFormat="1" ht="15.75">
      <c r="A15" s="22" t="s">
        <v>23</v>
      </c>
      <c r="B15" s="23" t="s">
        <v>24</v>
      </c>
      <c r="C15" s="96">
        <f>SUM(D15:G15)</f>
        <v>0</v>
      </c>
      <c r="D15" s="37"/>
      <c r="E15" s="37"/>
      <c r="F15" s="37"/>
      <c r="G15" s="33"/>
      <c r="H15" s="96">
        <f>SUM(I15:L15)</f>
        <v>0</v>
      </c>
      <c r="I15" s="37"/>
      <c r="J15" s="37"/>
      <c r="K15" s="37"/>
      <c r="L15" s="33"/>
      <c r="M15" s="96">
        <f>SUM(N15:Q15)</f>
        <v>26.546599999999998</v>
      </c>
      <c r="N15" s="37">
        <v>26.546599999999998</v>
      </c>
      <c r="O15" s="37"/>
      <c r="P15" s="37"/>
      <c r="Q15" s="33"/>
      <c r="R15" s="96">
        <f>SUM(S15:V15)</f>
        <v>33.07993333333334</v>
      </c>
      <c r="S15" s="37">
        <v>33.07993333333334</v>
      </c>
      <c r="T15" s="37"/>
      <c r="U15" s="37"/>
      <c r="V15" s="33"/>
      <c r="W15" s="96">
        <f>SUM(X15:AA15)</f>
        <v>29.813266666666664</v>
      </c>
      <c r="X15" s="37">
        <v>29.813266666666664</v>
      </c>
      <c r="Y15" s="37"/>
      <c r="Z15" s="37"/>
      <c r="AA15" s="33"/>
    </row>
    <row r="16" spans="1:27" s="8" customFormat="1" ht="15.75">
      <c r="A16" s="22" t="s">
        <v>25</v>
      </c>
      <c r="B16" s="23" t="s">
        <v>58</v>
      </c>
      <c r="C16" s="96">
        <f>SUM(D16:G16)</f>
        <v>0</v>
      </c>
      <c r="D16" s="37"/>
      <c r="E16" s="37"/>
      <c r="F16" s="37"/>
      <c r="G16" s="33"/>
      <c r="H16" s="96">
        <f>SUM(I16:L16)</f>
        <v>0</v>
      </c>
      <c r="I16" s="37"/>
      <c r="J16" s="37"/>
      <c r="K16" s="37"/>
      <c r="L16" s="33"/>
      <c r="M16" s="96">
        <f>SUM(N16:Q16)</f>
        <v>0</v>
      </c>
      <c r="N16" s="37"/>
      <c r="O16" s="37"/>
      <c r="P16" s="37"/>
      <c r="Q16" s="33"/>
      <c r="R16" s="96">
        <f>SUM(S16:V16)</f>
        <v>0</v>
      </c>
      <c r="S16" s="37"/>
      <c r="T16" s="37"/>
      <c r="U16" s="37"/>
      <c r="V16" s="33"/>
      <c r="W16" s="96">
        <f>SUM(X16:AA16)</f>
        <v>0</v>
      </c>
      <c r="X16" s="37"/>
      <c r="Y16" s="37"/>
      <c r="Z16" s="37"/>
      <c r="AA16" s="33"/>
    </row>
    <row r="17" spans="1:27" s="8" customFormat="1" ht="15.75">
      <c r="A17" s="22" t="s">
        <v>27</v>
      </c>
      <c r="B17" s="23" t="s">
        <v>28</v>
      </c>
      <c r="C17" s="96">
        <f>SUM(D17:G17)</f>
        <v>0</v>
      </c>
      <c r="D17" s="37"/>
      <c r="E17" s="37"/>
      <c r="F17" s="37"/>
      <c r="G17" s="33"/>
      <c r="H17" s="96">
        <f>SUM(I17:L17)</f>
        <v>0</v>
      </c>
      <c r="I17" s="37"/>
      <c r="J17" s="37"/>
      <c r="K17" s="37"/>
      <c r="L17" s="33"/>
      <c r="M17" s="96">
        <f>SUM(N17:Q17)</f>
        <v>0</v>
      </c>
      <c r="N17" s="37"/>
      <c r="O17" s="37"/>
      <c r="P17" s="37"/>
      <c r="Q17" s="33"/>
      <c r="R17" s="96">
        <f>SUM(S17:V17)</f>
        <v>0</v>
      </c>
      <c r="S17" s="37"/>
      <c r="T17" s="37"/>
      <c r="U17" s="37"/>
      <c r="V17" s="33"/>
      <c r="W17" s="96">
        <f>SUM(X17:AA17)</f>
        <v>0</v>
      </c>
      <c r="X17" s="37"/>
      <c r="Y17" s="37"/>
      <c r="Z17" s="37"/>
      <c r="AA17" s="33"/>
    </row>
    <row r="18" spans="1:27" s="8" customFormat="1" ht="15.75">
      <c r="A18" s="22" t="s">
        <v>29</v>
      </c>
      <c r="B18" s="23" t="s">
        <v>59</v>
      </c>
      <c r="C18" s="35">
        <f>SUM(D18:G18)</f>
        <v>0</v>
      </c>
      <c r="D18" s="32">
        <f>D8*D19/100</f>
        <v>0</v>
      </c>
      <c r="E18" s="32">
        <f>E8*E19/100</f>
        <v>0</v>
      </c>
      <c r="F18" s="32">
        <f>F8*F19/100</f>
        <v>0</v>
      </c>
      <c r="G18" s="34">
        <f>G8*G19/100</f>
        <v>0</v>
      </c>
      <c r="H18" s="35">
        <f>SUM(I18:L18)</f>
        <v>-2.4001222428</v>
      </c>
      <c r="I18" s="32">
        <f>I8*I19/100</f>
        <v>0</v>
      </c>
      <c r="J18" s="32">
        <f>J8*J19/100</f>
        <v>0</v>
      </c>
      <c r="K18" s="32">
        <f>K8*K19/100</f>
        <v>-2.4001222428</v>
      </c>
      <c r="L18" s="34">
        <f>L8*L19/100</f>
        <v>0</v>
      </c>
      <c r="M18" s="35">
        <f>SUM(N18:Q18)</f>
        <v>0.9291309999999998</v>
      </c>
      <c r="N18" s="32">
        <f>N8*N19/100</f>
        <v>0.9291309999999998</v>
      </c>
      <c r="O18" s="32">
        <f>O8*O19/100</f>
        <v>0</v>
      </c>
      <c r="P18" s="32">
        <f>P8*P19/100</f>
        <v>0</v>
      </c>
      <c r="Q18" s="34">
        <f>Q8*Q19/100</f>
        <v>0</v>
      </c>
      <c r="R18" s="35">
        <f>SUM(S18:V18)</f>
        <v>1.1577976666666667</v>
      </c>
      <c r="S18" s="32">
        <f>S8*S19/100</f>
        <v>1.1577976666666667</v>
      </c>
      <c r="T18" s="32">
        <f>T8*T19/100</f>
        <v>0</v>
      </c>
      <c r="U18" s="32">
        <f>U8*U19/100</f>
        <v>0</v>
      </c>
      <c r="V18" s="34">
        <f>V8*V19/100</f>
        <v>0</v>
      </c>
      <c r="W18" s="35">
        <f>SUM(X18:AA18)</f>
        <v>1.0434732773133333</v>
      </c>
      <c r="X18" s="32">
        <f>X8*X19/100</f>
        <v>1.0434732773133333</v>
      </c>
      <c r="Y18" s="32">
        <f>Y8*Y19/100</f>
        <v>0</v>
      </c>
      <c r="Z18" s="32">
        <f>Z8*Z19/100</f>
        <v>0</v>
      </c>
      <c r="AA18" s="34">
        <f>AA8*AA19/100</f>
        <v>0</v>
      </c>
    </row>
    <row r="19" spans="1:27" s="8" customFormat="1" ht="15.75">
      <c r="A19" s="22" t="s">
        <v>31</v>
      </c>
      <c r="B19" s="23" t="s">
        <v>60</v>
      </c>
      <c r="C19" s="35">
        <f>IF(C8=0,0,C18/C8*100)</f>
        <v>0</v>
      </c>
      <c r="D19" s="26">
        <f>'Баланс энергии'!D19</f>
        <v>0</v>
      </c>
      <c r="E19" s="26">
        <f>'Баланс энергии'!E19</f>
        <v>0</v>
      </c>
      <c r="F19" s="26">
        <f>'Баланс энергии'!F19</f>
        <v>0</v>
      </c>
      <c r="G19" s="27">
        <f>'Баланс энергии'!G19</f>
        <v>0</v>
      </c>
      <c r="H19" s="35">
        <f>IF(H8=0,0,H18/H8*100)</f>
        <v>-10393451575305500</v>
      </c>
      <c r="I19" s="26">
        <f>'Баланс энергии'!I19</f>
        <v>3.18</v>
      </c>
      <c r="J19" s="26">
        <f>'Баланс энергии'!J19</f>
        <v>0</v>
      </c>
      <c r="K19" s="26">
        <f>'Баланс энергии'!K19</f>
        <v>0.8219</v>
      </c>
      <c r="L19" s="27">
        <f>'Баланс энергии'!L19</f>
        <v>0</v>
      </c>
      <c r="M19" s="35">
        <f>IF(M8=0,0,M18/M8*100)</f>
        <v>3.4999999999999996</v>
      </c>
      <c r="N19" s="26">
        <f>'Баланс энергии'!N19</f>
        <v>3.5</v>
      </c>
      <c r="O19" s="26">
        <f>'Баланс энергии'!O19</f>
        <v>0</v>
      </c>
      <c r="P19" s="26">
        <f>'Баланс энергии'!P19</f>
        <v>0</v>
      </c>
      <c r="Q19" s="27">
        <f>'Баланс энергии'!Q19</f>
        <v>0</v>
      </c>
      <c r="R19" s="35">
        <f>IF(R8=0,0,R18/R8*100)</f>
        <v>3.4999999999999996</v>
      </c>
      <c r="S19" s="97">
        <f>'Баланс энергии'!S19</f>
        <v>3.5</v>
      </c>
      <c r="T19" s="97">
        <f>'Баланс энергии'!T19</f>
        <v>0</v>
      </c>
      <c r="U19" s="97">
        <f>'Баланс энергии'!U19</f>
        <v>0</v>
      </c>
      <c r="V19" s="98">
        <f>'Баланс энергии'!V19</f>
        <v>0</v>
      </c>
      <c r="W19" s="35">
        <f>IF(W8=0,0,W18/W8*100)</f>
        <v>3.5000300000000006</v>
      </c>
      <c r="X19" s="26">
        <f>'Баланс энергии'!X19</f>
        <v>3.50003</v>
      </c>
      <c r="Y19" s="26">
        <f>'Баланс энергии'!Y19</f>
        <v>0</v>
      </c>
      <c r="Z19" s="26">
        <f>'Баланс энергии'!Z19</f>
        <v>0</v>
      </c>
      <c r="AA19" s="27">
        <f>'Баланс энергии'!AA19</f>
        <v>0</v>
      </c>
    </row>
    <row r="20" spans="1:27" s="8" customFormat="1" ht="31.5">
      <c r="A20" s="22" t="s">
        <v>33</v>
      </c>
      <c r="B20" s="23" t="s">
        <v>61</v>
      </c>
      <c r="C20" s="99">
        <f>SUM(D20:G20)</f>
        <v>0</v>
      </c>
      <c r="D20" s="100"/>
      <c r="E20" s="100"/>
      <c r="F20" s="100"/>
      <c r="G20" s="101"/>
      <c r="H20" s="99">
        <f>SUM(I20:L20)</f>
        <v>0</v>
      </c>
      <c r="I20" s="100"/>
      <c r="J20" s="100"/>
      <c r="K20" s="100"/>
      <c r="L20" s="101"/>
      <c r="M20" s="99">
        <f>SUM(N20:Q20)</f>
        <v>6.604194463859229</v>
      </c>
      <c r="N20" s="100"/>
      <c r="O20" s="100"/>
      <c r="P20" s="100">
        <v>6.604194463859229</v>
      </c>
      <c r="Q20" s="101"/>
      <c r="R20" s="99">
        <f>SUM(S20:V20)</f>
        <v>12.908859193784565</v>
      </c>
      <c r="S20" s="100"/>
      <c r="T20" s="100"/>
      <c r="U20" s="100">
        <v>12.908859193784565</v>
      </c>
      <c r="V20" s="101"/>
      <c r="W20" s="99">
        <f>SUM(X20:AA20)</f>
        <v>9.756526828821897</v>
      </c>
      <c r="X20" s="100"/>
      <c r="Y20" s="100"/>
      <c r="Z20" s="100">
        <v>9.756526828821897</v>
      </c>
      <c r="AA20" s="101"/>
    </row>
    <row r="21" spans="1:27" s="8" customFormat="1" ht="31.5">
      <c r="A21" s="22" t="s">
        <v>35</v>
      </c>
      <c r="B21" s="23" t="s">
        <v>62</v>
      </c>
      <c r="C21" s="99">
        <f>SUM(D21:G21)</f>
        <v>0</v>
      </c>
      <c r="D21" s="26">
        <f>D22+D23+D24</f>
        <v>0</v>
      </c>
      <c r="E21" s="26">
        <f>E22+E23+E24</f>
        <v>0</v>
      </c>
      <c r="F21" s="26">
        <f>F22+F23+F24</f>
        <v>0</v>
      </c>
      <c r="G21" s="27">
        <f>G8-G18-G20</f>
        <v>0</v>
      </c>
      <c r="H21" s="99">
        <f>SUM(I21:L21)</f>
        <v>2.4001222428000233</v>
      </c>
      <c r="I21" s="26">
        <f>I22+I23+I24</f>
        <v>292.0212</v>
      </c>
      <c r="J21" s="26">
        <f>J22+J23+J24</f>
        <v>0</v>
      </c>
      <c r="K21" s="26">
        <f>K22+K23+K24</f>
        <v>72.6866</v>
      </c>
      <c r="L21" s="27">
        <f>L8-L18-L20</f>
        <v>-362.3076777572</v>
      </c>
      <c r="M21" s="99">
        <f>SUM(N21:Q21)</f>
        <v>19.01327453614077</v>
      </c>
      <c r="N21" s="26">
        <f>N22+N23+N24</f>
        <v>8.31555</v>
      </c>
      <c r="O21" s="26">
        <f>O22+O23+O24</f>
        <v>0</v>
      </c>
      <c r="P21" s="26">
        <f>P22+P23+P24</f>
        <v>10.697683333333336</v>
      </c>
      <c r="Q21" s="27">
        <f>Q8-Q18-Q20</f>
        <v>4.12028074325832E-05</v>
      </c>
      <c r="R21" s="99">
        <f>SUM(S21:V21)</f>
        <v>19.013276472882104</v>
      </c>
      <c r="S21" s="26">
        <f>S22+S23+S24</f>
        <v>8.150016666666668</v>
      </c>
      <c r="T21" s="26">
        <f>T22+T23+T24</f>
        <v>0</v>
      </c>
      <c r="U21" s="26">
        <f>U22+U23+U24</f>
        <v>10.863249999999999</v>
      </c>
      <c r="V21" s="27">
        <f>V8-V18-V20</f>
        <v>9.806215439667199E-06</v>
      </c>
      <c r="W21" s="99">
        <f>SUM(X21:AA21)</f>
        <v>19.013266560531434</v>
      </c>
      <c r="X21" s="26">
        <f>X22+X23+X24</f>
        <v>8.232783333333334</v>
      </c>
      <c r="Y21" s="26">
        <f>Y22+Y23+Y24</f>
        <v>0</v>
      </c>
      <c r="Z21" s="26">
        <f>Z22+Z23+Z24</f>
        <v>10.780466666666669</v>
      </c>
      <c r="AA21" s="27">
        <f>AA8-AA18-AA20</f>
        <v>1.6560531431508707E-05</v>
      </c>
    </row>
    <row r="22" spans="1:27" s="8" customFormat="1" ht="31.5">
      <c r="A22" s="22" t="s">
        <v>37</v>
      </c>
      <c r="B22" s="23" t="s">
        <v>38</v>
      </c>
      <c r="C22" s="35">
        <f>SUM(D22:G22)</f>
        <v>0</v>
      </c>
      <c r="D22" s="38"/>
      <c r="E22" s="38"/>
      <c r="F22" s="38"/>
      <c r="G22" s="39"/>
      <c r="H22" s="35">
        <f>SUM(I22:L22)</f>
        <v>0</v>
      </c>
      <c r="I22" s="38"/>
      <c r="J22" s="38"/>
      <c r="K22" s="38"/>
      <c r="L22" s="39"/>
      <c r="M22" s="35">
        <f>SUM(N22:Q22)</f>
        <v>0</v>
      </c>
      <c r="N22" s="38"/>
      <c r="O22" s="38"/>
      <c r="P22" s="100"/>
      <c r="Q22" s="102"/>
      <c r="R22" s="35">
        <f>SUM(S22:V22)</f>
        <v>0</v>
      </c>
      <c r="S22" s="38"/>
      <c r="T22" s="38"/>
      <c r="U22" s="38"/>
      <c r="V22" s="102"/>
      <c r="W22" s="35">
        <f>SUM(X22:AA22)</f>
        <v>0</v>
      </c>
      <c r="X22" s="38"/>
      <c r="Y22" s="38"/>
      <c r="Z22" s="38"/>
      <c r="AA22" s="39"/>
    </row>
    <row r="23" spans="1:27" s="8" customFormat="1" ht="15" customHeight="1">
      <c r="A23" s="22" t="s">
        <v>39</v>
      </c>
      <c r="B23" s="23" t="s">
        <v>40</v>
      </c>
      <c r="C23" s="35">
        <f>SUM(D23:G23)</f>
        <v>0</v>
      </c>
      <c r="D23" s="31"/>
      <c r="E23" s="31"/>
      <c r="F23" s="31"/>
      <c r="G23" s="44"/>
      <c r="H23" s="35">
        <f>SUM(I23:L23)</f>
        <v>0</v>
      </c>
      <c r="I23" s="31"/>
      <c r="J23" s="31"/>
      <c r="K23" s="31"/>
      <c r="L23" s="44"/>
      <c r="M23" s="35">
        <f>SUM(N23:Q23)</f>
        <v>19.013233333333336</v>
      </c>
      <c r="N23" s="113">
        <v>8.31555</v>
      </c>
      <c r="O23" s="113"/>
      <c r="P23" s="113">
        <v>10.697683333333336</v>
      </c>
      <c r="Q23" s="44"/>
      <c r="R23" s="35">
        <f>SUM(S23:V23)</f>
        <v>19.013266666666667</v>
      </c>
      <c r="S23" s="31">
        <v>8.150016666666668</v>
      </c>
      <c r="T23" s="31"/>
      <c r="U23" s="31">
        <v>10.863249999999999</v>
      </c>
      <c r="V23" s="44"/>
      <c r="W23" s="35">
        <f>SUM(X23:AA23)</f>
        <v>19.013250000000003</v>
      </c>
      <c r="X23" s="31">
        <v>8.232783333333334</v>
      </c>
      <c r="Y23" s="31"/>
      <c r="Z23" s="31">
        <v>10.780466666666669</v>
      </c>
      <c r="AA23" s="44"/>
    </row>
    <row r="24" spans="1:27" s="8" customFormat="1" ht="36" customHeight="1" thickBot="1">
      <c r="A24" s="45" t="s">
        <v>41</v>
      </c>
      <c r="B24" s="46" t="s">
        <v>42</v>
      </c>
      <c r="C24" s="47">
        <f>SUM(D24:G24)</f>
        <v>0</v>
      </c>
      <c r="D24" s="41"/>
      <c r="E24" s="41"/>
      <c r="F24" s="41"/>
      <c r="G24" s="48"/>
      <c r="H24" s="47">
        <f>SUM(I24:L24)</f>
        <v>364.7078</v>
      </c>
      <c r="I24" s="41">
        <v>292.0212</v>
      </c>
      <c r="J24" s="41"/>
      <c r="K24" s="41">
        <v>72.6866</v>
      </c>
      <c r="L24" s="48"/>
      <c r="M24" s="47">
        <f>SUM(N24:Q24)</f>
        <v>0</v>
      </c>
      <c r="N24" s="41"/>
      <c r="O24" s="41"/>
      <c r="P24" s="41"/>
      <c r="Q24" s="48"/>
      <c r="R24" s="47">
        <f>SUM(S24:V24)</f>
        <v>0</v>
      </c>
      <c r="S24" s="41"/>
      <c r="T24" s="41"/>
      <c r="U24" s="41"/>
      <c r="V24" s="48"/>
      <c r="W24" s="47">
        <f>SUM(X24:AA24)</f>
        <v>0</v>
      </c>
      <c r="X24" s="41"/>
      <c r="Y24" s="41"/>
      <c r="Z24" s="41"/>
      <c r="AA24" s="48"/>
    </row>
    <row r="25" spans="1:27" s="8" customFormat="1" ht="16.5" thickBot="1">
      <c r="A25" s="103"/>
      <c r="B25" s="104" t="s">
        <v>43</v>
      </c>
      <c r="C25" s="105"/>
      <c r="D25" s="52">
        <f>D8-D18-D20-D22-D23-D24-E11-F11-G11</f>
        <v>0</v>
      </c>
      <c r="E25" s="52">
        <f>E8-E18-E20-E22-E23-E24-F12-G12</f>
        <v>0</v>
      </c>
      <c r="F25" s="52">
        <f>F8-F18-F20-F22-F23-F24-G13</f>
        <v>0</v>
      </c>
      <c r="G25" s="53">
        <f>G8-G18-G20-G22-G23-G24</f>
        <v>0</v>
      </c>
      <c r="H25" s="105"/>
      <c r="I25" s="52">
        <f>I8-I18-I20-I22-I23-I24-J11-K11-L11</f>
        <v>0</v>
      </c>
      <c r="J25" s="52">
        <f>J8-J18-J20-J22-J23-J24-K12-L12</f>
        <v>0</v>
      </c>
      <c r="K25" s="52">
        <f>K8-K18-K20-K22-K23-K24-L13</f>
        <v>0</v>
      </c>
      <c r="L25" s="53">
        <f>L8-L18-L20-L22-L23-L24</f>
        <v>-362.3076777572</v>
      </c>
      <c r="M25" s="106"/>
      <c r="N25" s="52">
        <f>N8-N18-N20-N22-N23-N24-O11-P11-Q11</f>
        <v>0</v>
      </c>
      <c r="O25" s="52">
        <f>O8-O18-O20-O22-O23-O24-P12-Q12</f>
        <v>0</v>
      </c>
      <c r="P25" s="52">
        <f>P8-P18-P20-P22-P23-P24-Q13</f>
        <v>0</v>
      </c>
      <c r="Q25" s="53">
        <f>Q8-Q18-Q20-Q22-Q23-Q24</f>
        <v>4.12028074325832E-05</v>
      </c>
      <c r="R25" s="106"/>
      <c r="S25" s="52">
        <f>S8-S18-S20-S22-S23-S24-T11-U11-V11</f>
        <v>0</v>
      </c>
      <c r="T25" s="52">
        <f>T8-T18-T20-T22-T23-T24-U12-V12</f>
        <v>0</v>
      </c>
      <c r="U25" s="52">
        <f>U8-U18-U20-U22-U23-U24-V13</f>
        <v>0</v>
      </c>
      <c r="V25" s="53">
        <f>V8-V18-V20-V22-V23-V24</f>
        <v>9.806215439667199E-06</v>
      </c>
      <c r="W25" s="106"/>
      <c r="X25" s="52">
        <f>X8-X18-X20-X22-X23-X24-Y11-Z11-AA11</f>
        <v>0</v>
      </c>
      <c r="Y25" s="52">
        <f>Y8-Y18-Y20-Y22-Y23-Y24-Z12-AA12</f>
        <v>0</v>
      </c>
      <c r="Z25" s="52">
        <f>Z8-Z18-Z20-Z22-Z23-Z24-AA13</f>
        <v>0</v>
      </c>
      <c r="AA25" s="53">
        <f>AA8-AA18-AA20-AA22-AA23-AA24</f>
        <v>1.6560531431508707E-05</v>
      </c>
    </row>
    <row r="26" spans="1:12" s="8" customFormat="1" ht="15.75">
      <c r="A26" s="61"/>
      <c r="B26" s="107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s="8" customFormat="1" ht="15.75">
      <c r="A27" s="61"/>
      <c r="B27" s="61" t="s">
        <v>44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15.75">
      <c r="A28" s="61"/>
      <c r="B28" s="61"/>
      <c r="C28" s="61"/>
      <c r="D28" s="61"/>
      <c r="E28" s="61"/>
      <c r="F28" s="61"/>
      <c r="G28" s="61"/>
      <c r="H28" s="61"/>
      <c r="I28" s="61"/>
      <c r="J28" s="4"/>
      <c r="K28" s="4"/>
      <c r="L28" s="4"/>
    </row>
    <row r="29" spans="1:12" ht="16.5" thickBot="1">
      <c r="A29" s="61"/>
      <c r="B29" s="62" t="s">
        <v>45</v>
      </c>
      <c r="C29" s="61"/>
      <c r="D29" s="61"/>
      <c r="E29" s="61"/>
      <c r="F29" s="61"/>
      <c r="G29" s="61"/>
      <c r="H29" s="61"/>
      <c r="I29" s="61"/>
      <c r="J29" s="4"/>
      <c r="K29" s="4"/>
      <c r="L29" s="4"/>
    </row>
    <row r="30" spans="1:27" ht="31.5">
      <c r="A30" s="63" t="s">
        <v>46</v>
      </c>
      <c r="B30" s="64" t="s">
        <v>47</v>
      </c>
      <c r="C30" s="65" t="s">
        <v>7</v>
      </c>
      <c r="D30" s="65" t="s">
        <v>8</v>
      </c>
      <c r="E30" s="65" t="s">
        <v>9</v>
      </c>
      <c r="F30" s="65" t="s">
        <v>10</v>
      </c>
      <c r="G30" s="66" t="s">
        <v>11</v>
      </c>
      <c r="H30" s="65" t="s">
        <v>7</v>
      </c>
      <c r="I30" s="65" t="s">
        <v>8</v>
      </c>
      <c r="J30" s="65" t="s">
        <v>9</v>
      </c>
      <c r="K30" s="65" t="s">
        <v>10</v>
      </c>
      <c r="L30" s="66" t="s">
        <v>11</v>
      </c>
      <c r="M30" s="65" t="s">
        <v>7</v>
      </c>
      <c r="N30" s="65" t="s">
        <v>8</v>
      </c>
      <c r="O30" s="65" t="s">
        <v>9</v>
      </c>
      <c r="P30" s="65" t="s">
        <v>10</v>
      </c>
      <c r="Q30" s="66" t="s">
        <v>11</v>
      </c>
      <c r="R30" s="65" t="s">
        <v>7</v>
      </c>
      <c r="S30" s="65" t="s">
        <v>8</v>
      </c>
      <c r="T30" s="65" t="s">
        <v>9</v>
      </c>
      <c r="U30" s="65" t="s">
        <v>10</v>
      </c>
      <c r="V30" s="66" t="s">
        <v>11</v>
      </c>
      <c r="W30" s="65" t="s">
        <v>7</v>
      </c>
      <c r="X30" s="65" t="s">
        <v>8</v>
      </c>
      <c r="Y30" s="65" t="s">
        <v>9</v>
      </c>
      <c r="Z30" s="65" t="s">
        <v>10</v>
      </c>
      <c r="AA30" s="66" t="s">
        <v>11</v>
      </c>
    </row>
    <row r="31" spans="1:27" ht="15.75">
      <c r="A31" s="67"/>
      <c r="B31" s="68"/>
      <c r="C31" s="69">
        <f>SUM(D31:G31)</f>
        <v>0</v>
      </c>
      <c r="D31" s="70"/>
      <c r="E31" s="70"/>
      <c r="F31" s="70"/>
      <c r="G31" s="71"/>
      <c r="H31" s="72">
        <f>SUM(I31:L31)</f>
        <v>0</v>
      </c>
      <c r="I31" s="70"/>
      <c r="J31" s="70"/>
      <c r="K31" s="70"/>
      <c r="L31" s="71"/>
      <c r="M31" s="72">
        <f>SUM(N31:Q31)</f>
        <v>0</v>
      </c>
      <c r="N31" s="70"/>
      <c r="O31" s="70"/>
      <c r="P31" s="70"/>
      <c r="Q31" s="71"/>
      <c r="R31" s="72">
        <f>SUM(S31:V31)</f>
        <v>0</v>
      </c>
      <c r="S31" s="70"/>
      <c r="T31" s="70"/>
      <c r="U31" s="70"/>
      <c r="V31" s="71"/>
      <c r="W31" s="72">
        <f>SUM(X31:AA31)</f>
        <v>0</v>
      </c>
      <c r="X31" s="70"/>
      <c r="Y31" s="70"/>
      <c r="Z31" s="70"/>
      <c r="AA31" s="71"/>
    </row>
    <row r="32" spans="1:27" ht="15.75">
      <c r="A32" s="67"/>
      <c r="B32" s="68"/>
      <c r="C32" s="69">
        <f>SUM(D32:G32)</f>
        <v>0</v>
      </c>
      <c r="D32" s="70"/>
      <c r="E32" s="70"/>
      <c r="F32" s="70"/>
      <c r="G32" s="71"/>
      <c r="H32" s="72">
        <f>SUM(I32:L32)</f>
        <v>0</v>
      </c>
      <c r="I32" s="70"/>
      <c r="J32" s="70"/>
      <c r="K32" s="70"/>
      <c r="L32" s="71"/>
      <c r="M32" s="72">
        <f>SUM(N32:Q32)</f>
        <v>0</v>
      </c>
      <c r="N32" s="70"/>
      <c r="O32" s="70"/>
      <c r="P32" s="70"/>
      <c r="Q32" s="71"/>
      <c r="R32" s="72">
        <f>SUM(S32:V32)</f>
        <v>0</v>
      </c>
      <c r="S32" s="70"/>
      <c r="T32" s="70"/>
      <c r="U32" s="70"/>
      <c r="V32" s="71"/>
      <c r="W32" s="72">
        <f>SUM(X32:AA32)</f>
        <v>0</v>
      </c>
      <c r="X32" s="70"/>
      <c r="Y32" s="70"/>
      <c r="Z32" s="70"/>
      <c r="AA32" s="71"/>
    </row>
    <row r="33" spans="1:27" ht="15.75">
      <c r="A33" s="67"/>
      <c r="B33" s="68"/>
      <c r="C33" s="69">
        <f>SUM(D33:G33)</f>
        <v>0</v>
      </c>
      <c r="D33" s="70"/>
      <c r="E33" s="70"/>
      <c r="F33" s="70"/>
      <c r="G33" s="71"/>
      <c r="H33" s="72">
        <f>SUM(I33:L33)</f>
        <v>0</v>
      </c>
      <c r="I33" s="70"/>
      <c r="J33" s="70"/>
      <c r="K33" s="70"/>
      <c r="L33" s="71"/>
      <c r="M33" s="72">
        <f>SUM(N33:Q33)</f>
        <v>0</v>
      </c>
      <c r="N33" s="70"/>
      <c r="O33" s="70"/>
      <c r="P33" s="70"/>
      <c r="Q33" s="71"/>
      <c r="R33" s="72">
        <f>SUM(S33:V33)</f>
        <v>0</v>
      </c>
      <c r="S33" s="70"/>
      <c r="T33" s="70"/>
      <c r="U33" s="70"/>
      <c r="V33" s="71"/>
      <c r="W33" s="72">
        <f>SUM(X33:AA33)</f>
        <v>0</v>
      </c>
      <c r="X33" s="70"/>
      <c r="Y33" s="70"/>
      <c r="Z33" s="70"/>
      <c r="AA33" s="71"/>
    </row>
    <row r="34" spans="1:27" ht="16.5" thickBot="1">
      <c r="A34" s="108"/>
      <c r="B34" s="109" t="s">
        <v>48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</row>
    <row r="35" spans="1:27" ht="16.5" thickBot="1">
      <c r="A35" s="74"/>
      <c r="B35" s="75" t="s">
        <v>49</v>
      </c>
      <c r="C35" s="76">
        <f aca="true" t="shared" si="0" ref="C35:AA35">SUM(C31:C33)</f>
        <v>0</v>
      </c>
      <c r="D35" s="76">
        <f t="shared" si="0"/>
        <v>0</v>
      </c>
      <c r="E35" s="76">
        <f t="shared" si="0"/>
        <v>0</v>
      </c>
      <c r="F35" s="76">
        <f t="shared" si="0"/>
        <v>0</v>
      </c>
      <c r="G35" s="77">
        <f t="shared" si="0"/>
        <v>0</v>
      </c>
      <c r="H35" s="78">
        <f t="shared" si="0"/>
        <v>0</v>
      </c>
      <c r="I35" s="78">
        <f t="shared" si="0"/>
        <v>0</v>
      </c>
      <c r="J35" s="78">
        <f t="shared" si="0"/>
        <v>0</v>
      </c>
      <c r="K35" s="78">
        <f t="shared" si="0"/>
        <v>0</v>
      </c>
      <c r="L35" s="79">
        <f t="shared" si="0"/>
        <v>0</v>
      </c>
      <c r="M35" s="78">
        <f t="shared" si="0"/>
        <v>0</v>
      </c>
      <c r="N35" s="78">
        <f t="shared" si="0"/>
        <v>0</v>
      </c>
      <c r="O35" s="78">
        <f t="shared" si="0"/>
        <v>0</v>
      </c>
      <c r="P35" s="78">
        <f t="shared" si="0"/>
        <v>0</v>
      </c>
      <c r="Q35" s="79">
        <f t="shared" si="0"/>
        <v>0</v>
      </c>
      <c r="R35" s="78">
        <f t="shared" si="0"/>
        <v>0</v>
      </c>
      <c r="S35" s="78">
        <f t="shared" si="0"/>
        <v>0</v>
      </c>
      <c r="T35" s="78">
        <f t="shared" si="0"/>
        <v>0</v>
      </c>
      <c r="U35" s="78">
        <f t="shared" si="0"/>
        <v>0</v>
      </c>
      <c r="V35" s="79">
        <f t="shared" si="0"/>
        <v>0</v>
      </c>
      <c r="W35" s="78">
        <f t="shared" si="0"/>
        <v>0</v>
      </c>
      <c r="X35" s="78">
        <f t="shared" si="0"/>
        <v>0</v>
      </c>
      <c r="Y35" s="78">
        <f t="shared" si="0"/>
        <v>0</v>
      </c>
      <c r="Z35" s="78">
        <f t="shared" si="0"/>
        <v>0</v>
      </c>
      <c r="AA35" s="79">
        <f t="shared" si="0"/>
        <v>0</v>
      </c>
    </row>
    <row r="36" spans="8:9" ht="12.75">
      <c r="H36" s="80"/>
      <c r="I36" s="80"/>
    </row>
    <row r="37" spans="2:9" ht="16.5" thickBot="1">
      <c r="B37" s="62" t="s">
        <v>50</v>
      </c>
      <c r="H37" s="80"/>
      <c r="I37" s="80"/>
    </row>
    <row r="38" spans="1:27" ht="31.5">
      <c r="A38" s="63" t="s">
        <v>46</v>
      </c>
      <c r="B38" s="64" t="s">
        <v>47</v>
      </c>
      <c r="C38" s="65" t="s">
        <v>7</v>
      </c>
      <c r="D38" s="65" t="s">
        <v>8</v>
      </c>
      <c r="E38" s="65" t="s">
        <v>9</v>
      </c>
      <c r="F38" s="65" t="s">
        <v>10</v>
      </c>
      <c r="G38" s="66" t="s">
        <v>11</v>
      </c>
      <c r="H38" s="65" t="s">
        <v>7</v>
      </c>
      <c r="I38" s="65" t="s">
        <v>8</v>
      </c>
      <c r="J38" s="65" t="s">
        <v>9</v>
      </c>
      <c r="K38" s="65" t="s">
        <v>10</v>
      </c>
      <c r="L38" s="66" t="s">
        <v>11</v>
      </c>
      <c r="M38" s="65" t="s">
        <v>7</v>
      </c>
      <c r="N38" s="65" t="s">
        <v>8</v>
      </c>
      <c r="O38" s="65" t="s">
        <v>9</v>
      </c>
      <c r="P38" s="65" t="s">
        <v>10</v>
      </c>
      <c r="Q38" s="66" t="s">
        <v>11</v>
      </c>
      <c r="R38" s="65" t="s">
        <v>7</v>
      </c>
      <c r="S38" s="65" t="s">
        <v>8</v>
      </c>
      <c r="T38" s="65" t="s">
        <v>9</v>
      </c>
      <c r="U38" s="65" t="s">
        <v>10</v>
      </c>
      <c r="V38" s="66" t="s">
        <v>11</v>
      </c>
      <c r="W38" s="65" t="s">
        <v>7</v>
      </c>
      <c r="X38" s="65" t="s">
        <v>8</v>
      </c>
      <c r="Y38" s="65" t="s">
        <v>9</v>
      </c>
      <c r="Z38" s="65" t="s">
        <v>10</v>
      </c>
      <c r="AA38" s="66" t="s">
        <v>11</v>
      </c>
    </row>
    <row r="39" spans="1:27" ht="15.75">
      <c r="A39" s="81"/>
      <c r="B39" s="82"/>
      <c r="C39" s="69">
        <f>SUM(D39:G39)</f>
        <v>0</v>
      </c>
      <c r="D39" s="70"/>
      <c r="E39" s="70"/>
      <c r="F39" s="70"/>
      <c r="G39" s="71"/>
      <c r="H39" s="72">
        <f>SUM(I39:L39)</f>
        <v>0</v>
      </c>
      <c r="I39" s="70"/>
      <c r="J39" s="70"/>
      <c r="K39" s="70"/>
      <c r="L39" s="71"/>
      <c r="M39" s="72">
        <f>SUM(N39:Q39)</f>
        <v>0</v>
      </c>
      <c r="N39" s="70"/>
      <c r="O39" s="70"/>
      <c r="P39" s="70"/>
      <c r="Q39" s="71"/>
      <c r="R39" s="72">
        <f>SUM(S39:V39)</f>
        <v>0</v>
      </c>
      <c r="S39" s="70"/>
      <c r="T39" s="70"/>
      <c r="U39" s="70"/>
      <c r="V39" s="71"/>
      <c r="W39" s="72">
        <f>SUM(X39:AA39)</f>
        <v>0</v>
      </c>
      <c r="X39" s="70"/>
      <c r="Y39" s="70"/>
      <c r="Z39" s="70"/>
      <c r="AA39" s="71"/>
    </row>
    <row r="40" spans="1:27" ht="15.75">
      <c r="A40" s="83"/>
      <c r="B40" s="84"/>
      <c r="C40" s="69">
        <f>SUM(D40:G40)</f>
        <v>0</v>
      </c>
      <c r="D40" s="70"/>
      <c r="E40" s="70"/>
      <c r="F40" s="70"/>
      <c r="G40" s="71"/>
      <c r="H40" s="72">
        <f>SUM(I40:L40)</f>
        <v>0</v>
      </c>
      <c r="I40" s="70"/>
      <c r="J40" s="70"/>
      <c r="K40" s="70"/>
      <c r="L40" s="71"/>
      <c r="M40" s="72">
        <f>SUM(N40:Q40)</f>
        <v>0</v>
      </c>
      <c r="N40" s="70"/>
      <c r="O40" s="70"/>
      <c r="P40" s="70"/>
      <c r="Q40" s="71"/>
      <c r="R40" s="72">
        <f>SUM(S40:V40)</f>
        <v>0</v>
      </c>
      <c r="S40" s="70"/>
      <c r="T40" s="70"/>
      <c r="U40" s="70"/>
      <c r="V40" s="71"/>
      <c r="W40" s="72">
        <f>SUM(X40:AA40)</f>
        <v>0</v>
      </c>
      <c r="X40" s="70"/>
      <c r="Y40" s="70"/>
      <c r="Z40" s="70"/>
      <c r="AA40" s="71"/>
    </row>
    <row r="41" spans="1:27" ht="15.75">
      <c r="A41" s="83"/>
      <c r="B41" s="84"/>
      <c r="C41" s="69">
        <f>SUM(D41:G41)</f>
        <v>0</v>
      </c>
      <c r="D41" s="70"/>
      <c r="E41" s="70"/>
      <c r="F41" s="70"/>
      <c r="G41" s="71"/>
      <c r="H41" s="72">
        <f>SUM(I41:L41)</f>
        <v>0</v>
      </c>
      <c r="I41" s="70"/>
      <c r="J41" s="70"/>
      <c r="K41" s="70"/>
      <c r="L41" s="71"/>
      <c r="M41" s="72">
        <f>SUM(N41:Q41)</f>
        <v>0</v>
      </c>
      <c r="N41" s="70"/>
      <c r="O41" s="70"/>
      <c r="P41" s="70"/>
      <c r="Q41" s="71"/>
      <c r="R41" s="72">
        <f>SUM(S41:V41)</f>
        <v>0</v>
      </c>
      <c r="S41" s="70"/>
      <c r="T41" s="70"/>
      <c r="U41" s="70"/>
      <c r="V41" s="71"/>
      <c r="W41" s="72">
        <f>SUM(X41:AA41)</f>
        <v>0</v>
      </c>
      <c r="X41" s="70"/>
      <c r="Y41" s="70"/>
      <c r="Z41" s="70"/>
      <c r="AA41" s="71"/>
    </row>
    <row r="42" spans="1:27" ht="16.5" thickBot="1">
      <c r="A42" s="111"/>
      <c r="B42" s="109" t="s">
        <v>48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</row>
    <row r="43" spans="1:27" ht="16.5" thickBot="1">
      <c r="A43" s="74"/>
      <c r="B43" s="75" t="s">
        <v>49</v>
      </c>
      <c r="C43" s="89">
        <f aca="true" t="shared" si="1" ref="C43:AA43">SUM(C39:C41)</f>
        <v>0</v>
      </c>
      <c r="D43" s="89">
        <f t="shared" si="1"/>
        <v>0</v>
      </c>
      <c r="E43" s="89">
        <f t="shared" si="1"/>
        <v>0</v>
      </c>
      <c r="F43" s="89">
        <f t="shared" si="1"/>
        <v>0</v>
      </c>
      <c r="G43" s="90">
        <f t="shared" si="1"/>
        <v>0</v>
      </c>
      <c r="H43" s="91">
        <f t="shared" si="1"/>
        <v>0</v>
      </c>
      <c r="I43" s="91">
        <f t="shared" si="1"/>
        <v>0</v>
      </c>
      <c r="J43" s="91">
        <f t="shared" si="1"/>
        <v>0</v>
      </c>
      <c r="K43" s="91">
        <f t="shared" si="1"/>
        <v>0</v>
      </c>
      <c r="L43" s="92">
        <f t="shared" si="1"/>
        <v>0</v>
      </c>
      <c r="M43" s="91">
        <f t="shared" si="1"/>
        <v>0</v>
      </c>
      <c r="N43" s="91">
        <f t="shared" si="1"/>
        <v>0</v>
      </c>
      <c r="O43" s="91">
        <f t="shared" si="1"/>
        <v>0</v>
      </c>
      <c r="P43" s="91">
        <f t="shared" si="1"/>
        <v>0</v>
      </c>
      <c r="Q43" s="92">
        <f t="shared" si="1"/>
        <v>0</v>
      </c>
      <c r="R43" s="91">
        <f t="shared" si="1"/>
        <v>0</v>
      </c>
      <c r="S43" s="91">
        <f t="shared" si="1"/>
        <v>0</v>
      </c>
      <c r="T43" s="91">
        <f t="shared" si="1"/>
        <v>0</v>
      </c>
      <c r="U43" s="91">
        <f t="shared" si="1"/>
        <v>0</v>
      </c>
      <c r="V43" s="92">
        <f t="shared" si="1"/>
        <v>0</v>
      </c>
      <c r="W43" s="91">
        <f t="shared" si="1"/>
        <v>0</v>
      </c>
      <c r="X43" s="91">
        <f t="shared" si="1"/>
        <v>0</v>
      </c>
      <c r="Y43" s="91">
        <f t="shared" si="1"/>
        <v>0</v>
      </c>
      <c r="Z43" s="91">
        <f t="shared" si="1"/>
        <v>0</v>
      </c>
      <c r="AA43" s="92">
        <f t="shared" si="1"/>
        <v>0</v>
      </c>
    </row>
    <row r="44" spans="8:9" ht="12.75">
      <c r="H44" s="80"/>
      <c r="I44" s="80"/>
    </row>
    <row r="45" spans="2:9" ht="16.5" thickBot="1">
      <c r="B45" s="62" t="s">
        <v>51</v>
      </c>
      <c r="H45" s="80"/>
      <c r="I45" s="80"/>
    </row>
    <row r="46" spans="1:27" ht="31.5">
      <c r="A46" s="63" t="s">
        <v>46</v>
      </c>
      <c r="B46" s="64" t="s">
        <v>52</v>
      </c>
      <c r="C46" s="65" t="s">
        <v>7</v>
      </c>
      <c r="D46" s="65" t="s">
        <v>8</v>
      </c>
      <c r="E46" s="65" t="s">
        <v>9</v>
      </c>
      <c r="F46" s="65" t="s">
        <v>10</v>
      </c>
      <c r="G46" s="66" t="s">
        <v>11</v>
      </c>
      <c r="H46" s="65" t="s">
        <v>7</v>
      </c>
      <c r="I46" s="65" t="s">
        <v>8</v>
      </c>
      <c r="J46" s="65" t="s">
        <v>9</v>
      </c>
      <c r="K46" s="65" t="s">
        <v>10</v>
      </c>
      <c r="L46" s="66" t="s">
        <v>11</v>
      </c>
      <c r="M46" s="65" t="s">
        <v>7</v>
      </c>
      <c r="N46" s="65" t="s">
        <v>8</v>
      </c>
      <c r="O46" s="65" t="s">
        <v>9</v>
      </c>
      <c r="P46" s="65" t="s">
        <v>10</v>
      </c>
      <c r="Q46" s="66" t="s">
        <v>11</v>
      </c>
      <c r="R46" s="65" t="s">
        <v>7</v>
      </c>
      <c r="S46" s="65" t="s">
        <v>8</v>
      </c>
      <c r="T46" s="65" t="s">
        <v>9</v>
      </c>
      <c r="U46" s="65" t="s">
        <v>10</v>
      </c>
      <c r="V46" s="66" t="s">
        <v>11</v>
      </c>
      <c r="W46" s="65" t="s">
        <v>7</v>
      </c>
      <c r="X46" s="65" t="s">
        <v>8</v>
      </c>
      <c r="Y46" s="65" t="s">
        <v>9</v>
      </c>
      <c r="Z46" s="65" t="s">
        <v>10</v>
      </c>
      <c r="AA46" s="66" t="s">
        <v>11</v>
      </c>
    </row>
    <row r="47" spans="1:27" ht="15.75">
      <c r="A47" s="67"/>
      <c r="B47" s="68" t="s">
        <v>53</v>
      </c>
      <c r="C47" s="69">
        <f>SUM(D47:G47)</f>
        <v>0</v>
      </c>
      <c r="D47" s="70"/>
      <c r="E47" s="70"/>
      <c r="F47" s="70"/>
      <c r="G47" s="71"/>
      <c r="H47" s="72">
        <f>SUM(I47:L47)</f>
        <v>0</v>
      </c>
      <c r="I47" s="70"/>
      <c r="J47" s="70"/>
      <c r="K47" s="70"/>
      <c r="L47" s="71"/>
      <c r="M47" s="72">
        <f>SUM(N47:Q47)</f>
        <v>0</v>
      </c>
      <c r="N47" s="70"/>
      <c r="O47" s="70"/>
      <c r="P47" s="70"/>
      <c r="Q47" s="71"/>
      <c r="R47" s="72">
        <f>SUM(S47:V47)</f>
        <v>0</v>
      </c>
      <c r="S47" s="70"/>
      <c r="T47" s="70"/>
      <c r="U47" s="70"/>
      <c r="V47" s="39"/>
      <c r="W47" s="72">
        <f>SUM(X47:AA47)</f>
        <v>0</v>
      </c>
      <c r="X47" s="70"/>
      <c r="Y47" s="70"/>
      <c r="Z47" s="70"/>
      <c r="AA47" s="71"/>
    </row>
    <row r="48" spans="1:27" ht="15.75">
      <c r="A48" s="67"/>
      <c r="B48" s="68"/>
      <c r="C48" s="69">
        <f>SUM(D48:G48)</f>
        <v>0</v>
      </c>
      <c r="D48" s="70"/>
      <c r="E48" s="70"/>
      <c r="F48" s="70"/>
      <c r="G48" s="71"/>
      <c r="H48" s="72">
        <f>SUM(I48:L48)</f>
        <v>0</v>
      </c>
      <c r="I48" s="70"/>
      <c r="J48" s="70"/>
      <c r="K48" s="70"/>
      <c r="L48" s="71"/>
      <c r="M48" s="72">
        <f>SUM(N48:Q48)</f>
        <v>0</v>
      </c>
      <c r="N48" s="70"/>
      <c r="O48" s="70"/>
      <c r="P48" s="70"/>
      <c r="Q48" s="71"/>
      <c r="R48" s="72">
        <f>SUM(S48:V48)</f>
        <v>0</v>
      </c>
      <c r="S48" s="70"/>
      <c r="T48" s="70"/>
      <c r="U48" s="70"/>
      <c r="V48" s="71" t="s">
        <v>63</v>
      </c>
      <c r="W48" s="72">
        <f>SUM(X48:AA48)</f>
        <v>0</v>
      </c>
      <c r="X48" s="70"/>
      <c r="Y48" s="70"/>
      <c r="Z48" s="70"/>
      <c r="AA48" s="71"/>
    </row>
    <row r="49" spans="1:27" ht="15.75">
      <c r="A49" s="67"/>
      <c r="B49" s="68"/>
      <c r="C49" s="69">
        <f>SUM(D49:G49)</f>
        <v>0</v>
      </c>
      <c r="D49" s="70"/>
      <c r="E49" s="70"/>
      <c r="F49" s="70"/>
      <c r="G49" s="71"/>
      <c r="H49" s="72">
        <f>SUM(I49:L49)</f>
        <v>0</v>
      </c>
      <c r="I49" s="70"/>
      <c r="J49" s="70"/>
      <c r="K49" s="70"/>
      <c r="L49" s="71"/>
      <c r="M49" s="72">
        <f>SUM(N49:Q49)</f>
        <v>0</v>
      </c>
      <c r="N49" s="70"/>
      <c r="O49" s="70"/>
      <c r="P49" s="70"/>
      <c r="Q49" s="71"/>
      <c r="R49" s="72">
        <f>SUM(S49:V49)</f>
        <v>0</v>
      </c>
      <c r="S49" s="70"/>
      <c r="T49" s="70"/>
      <c r="U49" s="70"/>
      <c r="V49" s="71"/>
      <c r="W49" s="72">
        <f>SUM(X49:AA49)</f>
        <v>0</v>
      </c>
      <c r="X49" s="70"/>
      <c r="Y49" s="70"/>
      <c r="Z49" s="70"/>
      <c r="AA49" s="71"/>
    </row>
    <row r="50" spans="1:27" ht="16.5" thickBot="1">
      <c r="A50" s="108"/>
      <c r="B50" s="109" t="s">
        <v>48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</row>
    <row r="51" spans="1:27" ht="16.5" thickBot="1">
      <c r="A51" s="74"/>
      <c r="B51" s="75" t="s">
        <v>49</v>
      </c>
      <c r="C51" s="89">
        <f aca="true" t="shared" si="2" ref="C51:AA51">SUM(C47:C49)</f>
        <v>0</v>
      </c>
      <c r="D51" s="89">
        <f t="shared" si="2"/>
        <v>0</v>
      </c>
      <c r="E51" s="89">
        <f t="shared" si="2"/>
        <v>0</v>
      </c>
      <c r="F51" s="89">
        <f t="shared" si="2"/>
        <v>0</v>
      </c>
      <c r="G51" s="90">
        <f t="shared" si="2"/>
        <v>0</v>
      </c>
      <c r="H51" s="91">
        <f t="shared" si="2"/>
        <v>0</v>
      </c>
      <c r="I51" s="91">
        <f t="shared" si="2"/>
        <v>0</v>
      </c>
      <c r="J51" s="91">
        <f t="shared" si="2"/>
        <v>0</v>
      </c>
      <c r="K51" s="91">
        <f t="shared" si="2"/>
        <v>0</v>
      </c>
      <c r="L51" s="92">
        <f t="shared" si="2"/>
        <v>0</v>
      </c>
      <c r="M51" s="91">
        <f t="shared" si="2"/>
        <v>0</v>
      </c>
      <c r="N51" s="91">
        <f t="shared" si="2"/>
        <v>0</v>
      </c>
      <c r="O51" s="91">
        <f t="shared" si="2"/>
        <v>0</v>
      </c>
      <c r="P51" s="91">
        <f t="shared" si="2"/>
        <v>0</v>
      </c>
      <c r="Q51" s="92">
        <f t="shared" si="2"/>
        <v>0</v>
      </c>
      <c r="R51" s="91">
        <f t="shared" si="2"/>
        <v>0</v>
      </c>
      <c r="S51" s="91">
        <f t="shared" si="2"/>
        <v>0</v>
      </c>
      <c r="T51" s="91">
        <f t="shared" si="2"/>
        <v>0</v>
      </c>
      <c r="U51" s="91">
        <f t="shared" si="2"/>
        <v>0</v>
      </c>
      <c r="V51" s="92">
        <f t="shared" si="2"/>
        <v>0</v>
      </c>
      <c r="W51" s="91">
        <f t="shared" si="2"/>
        <v>0</v>
      </c>
      <c r="X51" s="91">
        <f t="shared" si="2"/>
        <v>0</v>
      </c>
      <c r="Y51" s="91">
        <f t="shared" si="2"/>
        <v>0</v>
      </c>
      <c r="Z51" s="91">
        <f t="shared" si="2"/>
        <v>0</v>
      </c>
      <c r="AA51" s="92">
        <f t="shared" si="2"/>
        <v>0</v>
      </c>
    </row>
    <row r="56" spans="2:19" ht="18.75">
      <c r="B56" s="112" t="s">
        <v>54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</sheetData>
  <sheetProtection formatColumns="0" formatRows="0"/>
  <protectedRanges>
    <protectedRange sqref="O11 Q11:Q12 S14:V17 N20:Q20 E11 G11:G12 D14:G17 D20:G20 D22:G24 J11 L11:L12 I14:L17 I20:L20 N17 I22:L24 T11 V11:V12 S20:V20 P23:Q24 Y11 AA11:AA12 X14:AA17 X20:AA20 X22:AA24 V47 O14:Q17 N14:N15 N22:O24 S22:T24 U23:V24" name="Диапазон1"/>
    <protectedRange sqref="A39:B42 A31:B34 A48:B50 A47" name="Диапазон1_2"/>
    <protectedRange sqref="B47" name="Диапазон1_1"/>
    <protectedRange sqref="N16" name="Диапазон1_3"/>
    <protectedRange sqref="P22:Q22" name="Диапазон1_5"/>
    <protectedRange sqref="U22:V22" name="Диапазон1_4"/>
  </protectedRanges>
  <mergeCells count="10">
    <mergeCell ref="K1:L1"/>
    <mergeCell ref="Z1:AA1"/>
    <mergeCell ref="A3:L3"/>
    <mergeCell ref="A5:A6"/>
    <mergeCell ref="B5:B6"/>
    <mergeCell ref="C5:G5"/>
    <mergeCell ref="H5:L5"/>
    <mergeCell ref="M5:Q5"/>
    <mergeCell ref="R5:V5"/>
    <mergeCell ref="W5:AA5"/>
  </mergeCells>
  <hyperlinks>
    <hyperlink ref="B34" location="'Баланс мощности'!A1" display="Добавить"/>
    <hyperlink ref="B42" location="'Баланс мощности'!A1" display="Добавить"/>
    <hyperlink ref="B50" location="'Баланс мощности'!A1" display="Добавить"/>
  </hyperlinks>
  <printOptions/>
  <pageMargins left="0.5511811023622047" right="0.5511811023622047" top="0.5905511811023623" bottom="0.5905511811023623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Меньшова Анна Владимировна</dc:creator>
  <cp:keywords/>
  <dc:description/>
  <cp:lastModifiedBy>Татьяна</cp:lastModifiedBy>
  <dcterms:created xsi:type="dcterms:W3CDTF">2019-11-08T09:36:33Z</dcterms:created>
  <dcterms:modified xsi:type="dcterms:W3CDTF">2020-02-28T12:32:06Z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